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pi.box.com/wopi/files/2473051468684/WOPIServiceId_TP_BOX_2/WOPIUserId_-/"/>
    </mc:Choice>
  </mc:AlternateContent>
  <xr:revisionPtr revIDLastSave="7" documentId="8_{A8FAB740-CCF3-4116-ABF3-05C72DA206B0}" xr6:coauthVersionLast="47" xr6:coauthVersionMax="47" xr10:uidLastSave="{604BF41A-2920-4B17-90A3-EB476B767992}"/>
  <workbookProtection workbookAlgorithmName="SHA-512" workbookHashValue="0n2g0bp1tdUwo5Ejjp4zDCu+5HNhyqkdzkOAqC6JB7XaM+6Tv9wJZ0azm0ckoW3Zl8jdnfeGiSXqMIlI+wJfGQ==" workbookSaltValue="11XfvkK0NvcuBWfr4iSo4w==" workbookSpinCount="100000" lockStructure="1"/>
  <bookViews>
    <workbookView xWindow="16200" yWindow="2415" windowWidth="12180" windowHeight="13470" xr2:uid="{00000000-000D-0000-FFFF-FFFF00000000}"/>
  </bookViews>
  <sheets>
    <sheet name="Shee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18" i="1"/>
  <c r="F17" i="1"/>
  <c r="E13" i="1"/>
  <c r="F16" i="1" s="1"/>
  <c r="F12" i="1"/>
  <c r="F11" i="1"/>
  <c r="F10" i="1"/>
  <c r="F9" i="1"/>
  <c r="F8" i="1"/>
  <c r="F13" i="1" l="1"/>
  <c r="F21" i="1"/>
  <c r="F33" i="1" l="1"/>
  <c r="F35" i="1" s="1"/>
  <c r="F40" i="1" l="1"/>
  <c r="F38" i="1"/>
  <c r="F39" i="1"/>
  <c r="F41" i="1"/>
</calcChain>
</file>

<file path=xl/sharedStrings.xml><?xml version="1.0" encoding="utf-8"?>
<sst xmlns="http://schemas.openxmlformats.org/spreadsheetml/2006/main" count="48" uniqueCount="46">
  <si>
    <t>TULANE UNIVERSITY ACCOUNTS RECEIVABLE</t>
  </si>
  <si>
    <t>Installment Prepayment Plan Worksheet</t>
  </si>
  <si>
    <t>Health Insurance</t>
  </si>
  <si>
    <t>Board</t>
  </si>
  <si>
    <t>Deductions</t>
  </si>
  <si>
    <t xml:space="preserve">Grants/Scholarships </t>
  </si>
  <si>
    <t>Loans (Received or Applied for)</t>
  </si>
  <si>
    <r>
      <t xml:space="preserve">Other </t>
    </r>
    <r>
      <rPr>
        <b/>
        <sz val="10"/>
        <color theme="1"/>
        <rFont val="Calibri"/>
        <family val="2"/>
        <scheme val="minor"/>
      </rPr>
      <t>(Do Not Include Stipends)</t>
    </r>
  </si>
  <si>
    <t xml:space="preserve">     TOTAL DEDUCTIONS</t>
  </si>
  <si>
    <t>Payment Options</t>
  </si>
  <si>
    <t>(Based upon Enrollment and Due Dates)</t>
  </si>
  <si>
    <t>3 month TIPP Monthly Payment Amount</t>
  </si>
  <si>
    <t>4 month TIPP Monthly Payment Amount</t>
  </si>
  <si>
    <t>5 month TIPP Monthly Payment Amount</t>
  </si>
  <si>
    <t>PLEASE PRINT COMPLETED WORKSHEET FOR YOUR RECORD.  THIS INFORMATION IS NOT STORED ONLINE.</t>
  </si>
  <si>
    <t>Per Hour
Rate</t>
  </si>
  <si>
    <t xml:space="preserve">   </t>
  </si>
  <si>
    <t xml:space="preserve">     TOTAL TUITION</t>
  </si>
  <si>
    <t xml:space="preserve">     TOTAL FEES</t>
  </si>
  <si>
    <t>Calculated
Tuition</t>
  </si>
  <si>
    <t>Please enter enrolled hours.</t>
  </si>
  <si>
    <t>2 month TIPP Monthly Payment Amount</t>
  </si>
  <si>
    <t>Calculated Fees</t>
  </si>
  <si>
    <t>FEES</t>
  </si>
  <si>
    <t>Enter:
Hours</t>
  </si>
  <si>
    <t xml:space="preserve">Enter: </t>
  </si>
  <si>
    <t>Enter:</t>
  </si>
  <si>
    <t>Optional dining plan</t>
  </si>
  <si>
    <t>PER SEMESTER</t>
  </si>
  <si>
    <t>Max</t>
  </si>
  <si>
    <t>Campus Health Fee</t>
  </si>
  <si>
    <t>Recreation Center Fee</t>
  </si>
  <si>
    <t>Student Activity Fee</t>
  </si>
  <si>
    <t>Academic Support Services Fee</t>
  </si>
  <si>
    <t xml:space="preserve">     Total Plan Amount</t>
  </si>
  <si>
    <t>Tuition, by Student Primary Program</t>
  </si>
  <si>
    <t>Per Hour</t>
  </si>
  <si>
    <r>
      <t>4+1 Masters, 5th Year,</t>
    </r>
    <r>
      <rPr>
        <i/>
        <sz val="10"/>
        <color theme="1"/>
        <rFont val="Calibri"/>
        <family val="2"/>
        <scheme val="minor"/>
      </rPr>
      <t xml:space="preserve"> except Policy Economics</t>
    </r>
  </si>
  <si>
    <r>
      <t xml:space="preserve"> MA in Pol. Econ. ;4+1 Masters, 5th Year,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in Policy Economics</t>
    </r>
  </si>
  <si>
    <t>MA in English, Philosophy, &amp; Computational Linguistics</t>
  </si>
  <si>
    <t>International Internship</t>
  </si>
  <si>
    <t>Fees not applicable for International Internship</t>
  </si>
  <si>
    <t>All Doctoral Programs, All Master of Fine Arts Programs, All Master of Arts except Comp. Linguistics, Engilsh, Philosophy, Poly Econ, and Political Econ with Data Analytics</t>
  </si>
  <si>
    <t>School of Liberl Arts
FALL 2026 &amp; SPRING 2027</t>
  </si>
  <si>
    <t>Payment may be made online by electronic check from a checking or savings account with no fee, or by credit card.  A non-refundable 3.00%, minimum $3.00, service fee is added to credit card payments. Should you have questions or need assistance, please contact Accounts Receivable at acctrec@tulane.edu or call (504) 865-5368.</t>
  </si>
  <si>
    <t>Health Insurance (Optional)*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</si>
</sst>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.00_);_(&quot;$&quot;* \(#,##0.00\);_(&quot;$&quot;* &quot;-&quot;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75">
    <xf numFmtId="0" fontId="0" fillId="0" borderId="0" xfId="0"/>
    <xf numFmtId="44" fontId="3" fillId="0" borderId="0" xfId="1" applyFont="1" applyProtection="1"/>
    <xf numFmtId="44" fontId="6" fillId="0" borderId="0" xfId="1" applyFont="1" applyAlignment="1" applyProtection="1">
      <alignment horizontal="center" wrapText="1"/>
    </xf>
    <xf numFmtId="44" fontId="3" fillId="0" borderId="0" xfId="1" applyFont="1" applyAlignment="1" applyProtection="1">
      <alignment horizontal="center" wrapText="1"/>
    </xf>
    <xf numFmtId="44" fontId="6" fillId="2" borderId="1" xfId="1" applyFont="1" applyFill="1" applyBorder="1" applyProtection="1"/>
    <xf numFmtId="44" fontId="3" fillId="2" borderId="0" xfId="1" applyFont="1" applyFill="1" applyProtection="1"/>
    <xf numFmtId="44" fontId="6" fillId="2" borderId="0" xfId="1" applyFont="1" applyFill="1" applyProtection="1"/>
    <xf numFmtId="44" fontId="6" fillId="0" borderId="0" xfId="1" applyFont="1" applyFill="1" applyProtection="1"/>
    <xf numFmtId="44" fontId="6" fillId="0" borderId="0" xfId="1" applyFont="1" applyFill="1" applyBorder="1" applyProtection="1"/>
    <xf numFmtId="44" fontId="2" fillId="2" borderId="0" xfId="1" applyFont="1" applyFill="1" applyProtection="1"/>
    <xf numFmtId="44" fontId="2" fillId="2" borderId="1" xfId="1" applyFont="1" applyFill="1" applyBorder="1" applyProtection="1"/>
    <xf numFmtId="44" fontId="3" fillId="0" borderId="0" xfId="1" applyFont="1" applyBorder="1" applyProtection="1"/>
    <xf numFmtId="44" fontId="3" fillId="0" borderId="0" xfId="1" applyFont="1" applyFill="1" applyProtection="1"/>
    <xf numFmtId="0" fontId="3" fillId="0" borderId="0" xfId="1" applyNumberFormat="1" applyFont="1" applyAlignment="1" applyProtection="1">
      <alignment horizontal="center"/>
    </xf>
    <xf numFmtId="0" fontId="3" fillId="0" borderId="0" xfId="1" applyNumberFormat="1" applyFont="1" applyProtection="1"/>
    <xf numFmtId="0" fontId="3" fillId="2" borderId="0" xfId="1" applyNumberFormat="1" applyFont="1" applyFill="1" applyProtection="1"/>
    <xf numFmtId="0" fontId="6" fillId="2" borderId="0" xfId="1" applyNumberFormat="1" applyFont="1" applyFill="1" applyProtection="1"/>
    <xf numFmtId="0" fontId="6" fillId="0" borderId="0" xfId="1" applyNumberFormat="1" applyFont="1" applyFill="1" applyProtection="1"/>
    <xf numFmtId="0" fontId="2" fillId="2" borderId="0" xfId="1" applyNumberFormat="1" applyFont="1" applyFill="1" applyProtection="1"/>
    <xf numFmtId="0" fontId="6" fillId="2" borderId="0" xfId="1" applyNumberFormat="1" applyFont="1" applyFill="1" applyAlignment="1" applyProtection="1">
      <alignment horizontal="center"/>
    </xf>
    <xf numFmtId="44" fontId="6" fillId="0" borderId="0" xfId="1" applyFont="1" applyFill="1" applyAlignment="1" applyProtection="1">
      <alignment horizontal="center" vertical="center" wrapText="1"/>
    </xf>
    <xf numFmtId="0" fontId="6" fillId="0" borderId="0" xfId="1" applyNumberFormat="1" applyFont="1" applyAlignment="1" applyProtection="1">
      <alignment horizontal="center" vertical="center"/>
    </xf>
    <xf numFmtId="0" fontId="3" fillId="0" borderId="3" xfId="1" applyNumberFormat="1" applyFont="1" applyBorder="1" applyAlignment="1" applyProtection="1">
      <alignment horizontal="center"/>
      <protection locked="0"/>
    </xf>
    <xf numFmtId="0" fontId="3" fillId="0" borderId="4" xfId="1" applyNumberFormat="1" applyFont="1" applyBorder="1" applyAlignment="1" applyProtection="1">
      <alignment horizontal="center"/>
      <protection locked="0"/>
    </xf>
    <xf numFmtId="44" fontId="6" fillId="2" borderId="5" xfId="1" applyFont="1" applyFill="1" applyBorder="1" applyProtection="1"/>
    <xf numFmtId="44" fontId="0" fillId="2" borderId="0" xfId="1" applyFont="1" applyFill="1" applyProtection="1"/>
    <xf numFmtId="0" fontId="0" fillId="2" borderId="0" xfId="1" applyNumberFormat="1" applyFont="1" applyFill="1" applyProtection="1"/>
    <xf numFmtId="42" fontId="3" fillId="0" borderId="0" xfId="1" applyNumberFormat="1" applyFont="1" applyAlignment="1" applyProtection="1">
      <alignment horizontal="center"/>
    </xf>
    <xf numFmtId="42" fontId="3" fillId="0" borderId="0" xfId="1" applyNumberFormat="1" applyFont="1" applyProtection="1"/>
    <xf numFmtId="42" fontId="3" fillId="0" borderId="0" xfId="1" applyNumberFormat="1" applyFont="1" applyFill="1" applyAlignment="1" applyProtection="1"/>
    <xf numFmtId="0" fontId="6" fillId="3" borderId="2" xfId="1" applyNumberFormat="1" applyFont="1" applyFill="1" applyBorder="1" applyAlignment="1" applyProtection="1">
      <alignment horizontal="center" vertical="center" wrapText="1"/>
    </xf>
    <xf numFmtId="44" fontId="6" fillId="3" borderId="6" xfId="1" applyFont="1" applyFill="1" applyBorder="1" applyAlignment="1" applyProtection="1">
      <alignment horizontal="center"/>
    </xf>
    <xf numFmtId="44" fontId="6" fillId="3" borderId="2" xfId="1" applyFont="1" applyFill="1" applyBorder="1" applyAlignment="1" applyProtection="1">
      <alignment horizontal="center"/>
    </xf>
    <xf numFmtId="44" fontId="3" fillId="2" borderId="4" xfId="1" applyFont="1" applyFill="1" applyBorder="1" applyProtection="1">
      <protection locked="0"/>
    </xf>
    <xf numFmtId="44" fontId="5" fillId="0" borderId="0" xfId="1" applyFont="1" applyAlignment="1" applyProtection="1">
      <alignment horizontal="center" vertical="center" wrapText="1"/>
    </xf>
    <xf numFmtId="44" fontId="3" fillId="0" borderId="3" xfId="1" applyFont="1" applyFill="1" applyBorder="1" applyProtection="1">
      <protection locked="0"/>
    </xf>
    <xf numFmtId="44" fontId="3" fillId="0" borderId="4" xfId="1" applyFont="1" applyFill="1" applyBorder="1" applyProtection="1">
      <protection locked="0"/>
    </xf>
    <xf numFmtId="44" fontId="6" fillId="0" borderId="0" xfId="1" applyFont="1" applyAlignment="1" applyProtection="1">
      <alignment horizontal="center" vertical="center" wrapText="1"/>
    </xf>
    <xf numFmtId="164" fontId="3" fillId="0" borderId="0" xfId="1" applyNumberFormat="1" applyFont="1" applyProtection="1"/>
    <xf numFmtId="0" fontId="3" fillId="0" borderId="0" xfId="0" applyFont="1"/>
    <xf numFmtId="0" fontId="4" fillId="0" borderId="0" xfId="0" applyFont="1" applyAlignment="1">
      <alignment horizontal="center"/>
    </xf>
    <xf numFmtId="44" fontId="4" fillId="0" borderId="0" xfId="1" applyFont="1" applyAlignment="1" applyProtection="1"/>
    <xf numFmtId="0" fontId="2" fillId="0" borderId="0" xfId="0" applyFont="1" applyAlignment="1">
      <alignment horizontal="center"/>
    </xf>
    <xf numFmtId="44" fontId="2" fillId="0" borderId="0" xfId="1" applyFont="1" applyAlignment="1" applyProtection="1"/>
    <xf numFmtId="44" fontId="2" fillId="0" borderId="0" xfId="1" applyFont="1" applyAlignment="1" applyProtection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right" vertical="center" indent="2"/>
    </xf>
    <xf numFmtId="0" fontId="6" fillId="2" borderId="0" xfId="0" applyFont="1" applyFill="1"/>
    <xf numFmtId="0" fontId="6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horizontal="right" indent="2"/>
    </xf>
    <xf numFmtId="0" fontId="9" fillId="0" borderId="0" xfId="0" applyFont="1"/>
    <xf numFmtId="0" fontId="7" fillId="2" borderId="0" xfId="0" applyFont="1" applyFill="1"/>
    <xf numFmtId="0" fontId="3" fillId="2" borderId="0" xfId="0" applyFont="1" applyFill="1"/>
    <xf numFmtId="0" fontId="7" fillId="0" borderId="0" xfId="0" applyFont="1"/>
    <xf numFmtId="0" fontId="8" fillId="2" borderId="0" xfId="0" applyFont="1" applyFill="1"/>
    <xf numFmtId="0" fontId="2" fillId="2" borderId="0" xfId="0" applyFont="1" applyFill="1"/>
    <xf numFmtId="44" fontId="2" fillId="0" borderId="0" xfId="0" applyNumberFormat="1" applyFont="1"/>
    <xf numFmtId="0" fontId="2" fillId="0" borderId="0" xfId="0" applyFont="1"/>
    <xf numFmtId="0" fontId="5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indent="2"/>
    </xf>
    <xf numFmtId="0" fontId="6" fillId="4" borderId="0" xfId="0" applyFont="1" applyFill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4" fontId="5" fillId="0" borderId="0" xfId="1" applyFont="1" applyFill="1" applyAlignment="1" applyProtection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10" fillId="2" borderId="0" xfId="2" applyFill="1" applyProtection="1">
      <protection locked="0"/>
    </xf>
  </cellXfs>
  <cellStyles count="3">
    <cellStyle name="Currency" xfId="1" builtinId="4"/>
    <cellStyle name="Hyperlink" xfId="2" builtinId="8"/>
    <cellStyle name="Normal" xfId="0" builtinId="0"/>
  </cellStyles>
  <dxfs count="1">
    <dxf>
      <font>
        <strike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327661</xdr:colOff>
      <xdr:row>1</xdr:row>
      <xdr:rowOff>28575</xdr:rowOff>
    </xdr:from>
    <xdr:to>
      <xdr:col>0</xdr:col>
      <xdr:colOff>917735</xdr:colOff>
      <xdr:row>5</xdr:row>
      <xdr:rowOff>94298</xdr:rowOff>
    </xdr:to>
    <xdr:pic>
      <xdr:nvPicPr>
        <xdr:cNvPr id="3" name="Picture 2" descr="Z:\TouchNet Project\Payment Plan Project\TU Shield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1" y="203835"/>
          <a:ext cx="590074" cy="8353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ampushealth.tulane.edu/insurance-billing/t-sh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7" zoomScaleNormal="100" workbookViewId="0">
      <selection activeCell="B27" sqref="B27"/>
    </sheetView>
  </sheetViews>
  <sheetFormatPr defaultColWidth="9.140625" defaultRowHeight="12.75" x14ac:dyDescent="0.2"/>
  <cols>
    <col min="1" max="1" width="16.7109375" style="39" customWidth="1"/>
    <col min="2" max="2" width="34.28515625" style="39" customWidth="1"/>
    <col min="3" max="3" width="10.5703125" style="1" bestFit="1" customWidth="1"/>
    <col min="4" max="4" width="8.5703125" style="1" bestFit="1" customWidth="1"/>
    <col min="5" max="5" width="6.5703125" style="14" customWidth="1"/>
    <col min="6" max="6" width="11.7109375" style="1" customWidth="1"/>
    <col min="7" max="7" width="11.5703125" style="39" bestFit="1" customWidth="1"/>
    <col min="8" max="8" width="11" style="39" bestFit="1" customWidth="1"/>
    <col min="9" max="16384" width="9.140625" style="39"/>
  </cols>
  <sheetData>
    <row r="1" spans="1:8" x14ac:dyDescent="0.2">
      <c r="A1" s="65" t="s">
        <v>14</v>
      </c>
      <c r="B1" s="65"/>
      <c r="C1" s="65"/>
      <c r="D1" s="65"/>
      <c r="E1" s="65"/>
      <c r="F1" s="65"/>
    </row>
    <row r="2" spans="1:8" ht="15.75" x14ac:dyDescent="0.25">
      <c r="A2" s="68"/>
      <c r="B2" s="68" t="s">
        <v>0</v>
      </c>
      <c r="C2" s="68"/>
      <c r="D2" s="68"/>
      <c r="E2" s="40"/>
      <c r="F2" s="41"/>
    </row>
    <row r="3" spans="1:8" ht="15" customHeight="1" x14ac:dyDescent="0.25">
      <c r="A3" s="68"/>
      <c r="B3" s="69" t="s">
        <v>1</v>
      </c>
      <c r="C3" s="69"/>
      <c r="D3" s="69"/>
      <c r="E3" s="42"/>
      <c r="F3" s="43"/>
    </row>
    <row r="4" spans="1:8" ht="15" customHeight="1" x14ac:dyDescent="0.25">
      <c r="A4" s="68"/>
      <c r="B4" s="70" t="s">
        <v>43</v>
      </c>
      <c r="C4" s="70"/>
      <c r="D4" s="70"/>
      <c r="E4" s="42"/>
      <c r="F4" s="43"/>
    </row>
    <row r="5" spans="1:8" ht="15" customHeight="1" x14ac:dyDescent="0.25">
      <c r="A5" s="68"/>
      <c r="B5" s="70"/>
      <c r="C5" s="70"/>
      <c r="D5" s="70"/>
      <c r="E5" s="42"/>
      <c r="F5" s="44"/>
    </row>
    <row r="6" spans="1:8" ht="24.75" customHeight="1" thickBot="1" x14ac:dyDescent="0.25">
      <c r="A6" s="68"/>
      <c r="B6" s="67" t="s">
        <v>28</v>
      </c>
      <c r="C6" s="67"/>
      <c r="D6" s="66" t="s">
        <v>20</v>
      </c>
      <c r="E6" s="66"/>
      <c r="F6" s="66"/>
    </row>
    <row r="7" spans="1:8" s="46" customFormat="1" ht="25.5" customHeight="1" x14ac:dyDescent="0.25">
      <c r="A7" s="42"/>
      <c r="B7" s="45" t="s">
        <v>35</v>
      </c>
      <c r="C7" s="37" t="s">
        <v>36</v>
      </c>
      <c r="D7" s="37" t="s">
        <v>29</v>
      </c>
      <c r="E7" s="30" t="s">
        <v>24</v>
      </c>
      <c r="F7" s="34" t="s">
        <v>19</v>
      </c>
    </row>
    <row r="8" spans="1:8" ht="55.15" customHeight="1" x14ac:dyDescent="0.2">
      <c r="A8" s="72" t="s">
        <v>42</v>
      </c>
      <c r="B8" s="72"/>
      <c r="C8" s="29">
        <v>4065</v>
      </c>
      <c r="D8" s="29">
        <v>36584</v>
      </c>
      <c r="E8" s="22">
        <v>0</v>
      </c>
      <c r="F8" s="12">
        <f>IF(E8&gt;0,IF(E8&lt;9,C8*E8,D8),0)</f>
        <v>0</v>
      </c>
      <c r="G8" s="48"/>
      <c r="H8" s="3"/>
    </row>
    <row r="9" spans="1:8" ht="15" customHeight="1" x14ac:dyDescent="0.2">
      <c r="A9" s="73" t="s">
        <v>39</v>
      </c>
      <c r="B9" s="73"/>
      <c r="C9" s="29">
        <v>1335</v>
      </c>
      <c r="D9" s="29">
        <v>12194</v>
      </c>
      <c r="E9" s="22">
        <v>0</v>
      </c>
      <c r="F9" s="12">
        <f>IF(E9&gt;0,IF(E9&lt;9,C9*E9,D9),0)</f>
        <v>0</v>
      </c>
      <c r="G9" s="48"/>
      <c r="H9" s="3"/>
    </row>
    <row r="10" spans="1:8" x14ac:dyDescent="0.2">
      <c r="A10" s="49"/>
      <c r="B10" s="47" t="s">
        <v>37</v>
      </c>
      <c r="C10" s="29">
        <v>1335</v>
      </c>
      <c r="D10" s="29">
        <v>12194</v>
      </c>
      <c r="E10" s="22">
        <v>0</v>
      </c>
      <c r="F10" s="12">
        <f>IF(E10&gt;0,IF(E10&lt;9,C10*E10,D10),0)</f>
        <v>0</v>
      </c>
      <c r="G10" s="48"/>
      <c r="H10" s="3"/>
    </row>
    <row r="11" spans="1:8" ht="13.5" thickBot="1" x14ac:dyDescent="0.25">
      <c r="A11" s="49"/>
      <c r="B11" s="47" t="s">
        <v>38</v>
      </c>
      <c r="C11" s="29">
        <v>1335</v>
      </c>
      <c r="D11" s="29"/>
      <c r="E11" s="23">
        <v>0</v>
      </c>
      <c r="F11" s="12">
        <f>C11*E11</f>
        <v>0</v>
      </c>
      <c r="G11" s="48"/>
      <c r="H11" s="3"/>
    </row>
    <row r="12" spans="1:8" ht="13.5" thickBot="1" x14ac:dyDescent="0.25">
      <c r="A12" s="49"/>
      <c r="B12" s="47" t="s">
        <v>40</v>
      </c>
      <c r="C12" s="29">
        <v>4065</v>
      </c>
      <c r="D12" s="29">
        <v>36584</v>
      </c>
      <c r="E12" s="23">
        <v>0</v>
      </c>
      <c r="F12" s="12">
        <f>IF(E12&gt;0,IF(E12&lt;9,C12*E12,D12),0)</f>
        <v>0</v>
      </c>
      <c r="G12" s="48"/>
      <c r="H12" s="3"/>
    </row>
    <row r="13" spans="1:8" s="51" customFormat="1" ht="13.5" thickBot="1" x14ac:dyDescent="0.25">
      <c r="A13" s="50"/>
      <c r="B13" s="50" t="s">
        <v>17</v>
      </c>
      <c r="C13" s="6"/>
      <c r="D13" s="19"/>
      <c r="E13" s="19">
        <f>SUM(E8:E12)</f>
        <v>0</v>
      </c>
      <c r="F13" s="4">
        <f>SUM(F8:F12)</f>
        <v>0</v>
      </c>
      <c r="G13" s="46"/>
      <c r="H13" s="2"/>
    </row>
    <row r="14" spans="1:8" ht="6" customHeight="1" x14ac:dyDescent="0.2">
      <c r="A14" s="51"/>
      <c r="C14" s="12"/>
      <c r="D14" s="13"/>
      <c r="E14" s="13"/>
      <c r="F14" s="12"/>
      <c r="G14" s="48"/>
      <c r="H14" s="3"/>
    </row>
    <row r="15" spans="1:8" ht="25.5" x14ac:dyDescent="0.2">
      <c r="A15" s="52"/>
      <c r="B15" s="45" t="s">
        <v>23</v>
      </c>
      <c r="C15" s="20" t="s">
        <v>15</v>
      </c>
      <c r="D15" s="21" t="s">
        <v>29</v>
      </c>
      <c r="E15" s="71" t="s">
        <v>22</v>
      </c>
      <c r="F15" s="71"/>
      <c r="G15" s="48"/>
      <c r="H15" s="3"/>
    </row>
    <row r="16" spans="1:8" ht="15" customHeight="1" x14ac:dyDescent="0.2">
      <c r="A16" s="64" t="s">
        <v>33</v>
      </c>
      <c r="B16" s="64"/>
      <c r="C16" s="38">
        <v>44.5</v>
      </c>
      <c r="D16" s="28">
        <v>400</v>
      </c>
      <c r="E16" s="13"/>
      <c r="F16" s="12">
        <f>IF(E13=0,0,IF(E13&lt;9,C16*E13,D16))</f>
        <v>0</v>
      </c>
      <c r="G16" s="1"/>
    </row>
    <row r="17" spans="1:10" ht="15" customHeight="1" x14ac:dyDescent="0.2">
      <c r="A17" s="64" t="s">
        <v>30</v>
      </c>
      <c r="B17" s="64"/>
      <c r="C17" s="27"/>
      <c r="D17" s="28">
        <v>437</v>
      </c>
      <c r="E17" s="48"/>
      <c r="F17" s="12">
        <f>IF(SUM(E8:E11)&gt;8.99,D17,0)</f>
        <v>0</v>
      </c>
      <c r="G17" s="48"/>
      <c r="H17" s="3"/>
    </row>
    <row r="18" spans="1:10" ht="15" customHeight="1" x14ac:dyDescent="0.2">
      <c r="A18" s="64" t="s">
        <v>31</v>
      </c>
      <c r="B18" s="64"/>
      <c r="C18" s="27"/>
      <c r="D18" s="28">
        <v>260</v>
      </c>
      <c r="E18" s="48"/>
      <c r="F18" s="12">
        <f>IF(SUM(E8:E11)&gt;8.99,D18,)</f>
        <v>0</v>
      </c>
      <c r="G18" s="1"/>
    </row>
    <row r="19" spans="1:10" s="54" customFormat="1" ht="15" customHeight="1" x14ac:dyDescent="0.2">
      <c r="A19" s="64" t="s">
        <v>32</v>
      </c>
      <c r="B19" s="64"/>
      <c r="C19" s="27"/>
      <c r="D19" s="28">
        <v>160</v>
      </c>
      <c r="E19" s="48"/>
      <c r="F19" s="12">
        <f>IF(SUM(E8:E11)&gt;0,IF(SUM(E8:E11)&lt;9,106,D19),0)</f>
        <v>0</v>
      </c>
      <c r="G19" s="1"/>
      <c r="H19" s="39"/>
      <c r="I19" s="39"/>
      <c r="J19" s="39"/>
    </row>
    <row r="20" spans="1:10" s="54" customFormat="1" ht="15" customHeight="1" x14ac:dyDescent="0.2">
      <c r="A20" s="53"/>
      <c r="B20" s="53" t="s">
        <v>41</v>
      </c>
      <c r="C20" s="27"/>
      <c r="D20" s="28"/>
      <c r="E20" s="48"/>
      <c r="F20" s="12"/>
      <c r="G20" s="1"/>
      <c r="H20" s="39"/>
      <c r="I20" s="39"/>
      <c r="J20" s="39"/>
    </row>
    <row r="21" spans="1:10" s="51" customFormat="1" ht="13.5" thickBot="1" x14ac:dyDescent="0.25">
      <c r="A21" s="50" t="s">
        <v>16</v>
      </c>
      <c r="B21" s="50" t="s">
        <v>18</v>
      </c>
      <c r="C21" s="6"/>
      <c r="D21" s="6"/>
      <c r="E21" s="19"/>
      <c r="F21" s="4">
        <f>SUM(F16:F19)</f>
        <v>0</v>
      </c>
      <c r="G21" s="46"/>
      <c r="H21" s="2"/>
    </row>
    <row r="22" spans="1:10" ht="6" customHeight="1" thickBot="1" x14ac:dyDescent="0.25"/>
    <row r="23" spans="1:10" x14ac:dyDescent="0.2">
      <c r="F23" s="31" t="s">
        <v>25</v>
      </c>
    </row>
    <row r="24" spans="1:10" ht="15.75" thickBot="1" x14ac:dyDescent="0.3">
      <c r="A24" s="55" t="s">
        <v>3</v>
      </c>
      <c r="B24" s="56" t="s">
        <v>27</v>
      </c>
      <c r="C24" s="5"/>
      <c r="D24" s="25"/>
      <c r="E24" s="26"/>
      <c r="F24" s="33">
        <v>0</v>
      </c>
    </row>
    <row r="25" spans="1:10" s="51" customFormat="1" ht="6" customHeight="1" thickBot="1" x14ac:dyDescent="0.25">
      <c r="A25" s="57"/>
      <c r="C25" s="7"/>
      <c r="D25" s="7"/>
      <c r="E25" s="17"/>
      <c r="F25" s="8"/>
    </row>
    <row r="26" spans="1:10" s="51" customFormat="1" x14ac:dyDescent="0.2">
      <c r="A26" s="57"/>
      <c r="C26" s="7"/>
      <c r="D26" s="7"/>
      <c r="E26" s="17"/>
      <c r="F26" s="31" t="s">
        <v>26</v>
      </c>
    </row>
    <row r="27" spans="1:10" ht="15.75" thickBot="1" x14ac:dyDescent="0.3">
      <c r="A27" s="55" t="s">
        <v>2</v>
      </c>
      <c r="B27" s="74" t="s">
        <v>45</v>
      </c>
      <c r="C27" s="5"/>
      <c r="D27" s="5"/>
      <c r="E27" s="15"/>
      <c r="F27" s="33">
        <v>0</v>
      </c>
    </row>
    <row r="28" spans="1:10" ht="13.5" thickBot="1" x14ac:dyDescent="0.25">
      <c r="A28" s="57"/>
    </row>
    <row r="29" spans="1:10" x14ac:dyDescent="0.2">
      <c r="A29" s="57"/>
      <c r="F29" s="32" t="s">
        <v>26</v>
      </c>
    </row>
    <row r="30" spans="1:10" x14ac:dyDescent="0.2">
      <c r="A30" s="55" t="s">
        <v>4</v>
      </c>
      <c r="B30" s="39" t="s">
        <v>5</v>
      </c>
      <c r="F30" s="35">
        <v>0</v>
      </c>
    </row>
    <row r="31" spans="1:10" x14ac:dyDescent="0.2">
      <c r="A31" s="57"/>
      <c r="B31" s="39" t="s">
        <v>6</v>
      </c>
      <c r="F31" s="35">
        <v>0</v>
      </c>
    </row>
    <row r="32" spans="1:10" ht="13.5" thickBot="1" x14ac:dyDescent="0.25">
      <c r="A32" s="57"/>
      <c r="B32" s="39" t="s">
        <v>7</v>
      </c>
      <c r="F32" s="36">
        <v>0</v>
      </c>
    </row>
    <row r="33" spans="1:7" s="51" customFormat="1" ht="13.5" thickBot="1" x14ac:dyDescent="0.25">
      <c r="A33" s="50"/>
      <c r="B33" s="50" t="s">
        <v>8</v>
      </c>
      <c r="C33" s="6"/>
      <c r="D33" s="6"/>
      <c r="E33" s="16"/>
      <c r="F33" s="24">
        <f>SUM(F30:F32)</f>
        <v>0</v>
      </c>
    </row>
    <row r="34" spans="1:7" x14ac:dyDescent="0.2">
      <c r="A34" s="57"/>
    </row>
    <row r="35" spans="1:7" s="61" customFormat="1" ht="15.75" thickBot="1" x14ac:dyDescent="0.3">
      <c r="A35" s="58"/>
      <c r="B35" s="59" t="s">
        <v>34</v>
      </c>
      <c r="C35" s="9"/>
      <c r="D35" s="9"/>
      <c r="E35" s="18"/>
      <c r="F35" s="10">
        <f>IF((F13+F21+F24+F27-F33)&lt;0,0,F13+F21+F24+F27-F33)</f>
        <v>0</v>
      </c>
      <c r="G35" s="60"/>
    </row>
    <row r="37" spans="1:7" x14ac:dyDescent="0.2">
      <c r="A37" s="57" t="s">
        <v>9</v>
      </c>
      <c r="B37" s="62" t="s">
        <v>10</v>
      </c>
    </row>
    <row r="38" spans="1:7" x14ac:dyDescent="0.2">
      <c r="A38" s="57"/>
      <c r="B38" s="39" t="s">
        <v>21</v>
      </c>
      <c r="F38" s="1">
        <f>F35/2</f>
        <v>0</v>
      </c>
    </row>
    <row r="39" spans="1:7" x14ac:dyDescent="0.2">
      <c r="B39" s="39" t="s">
        <v>11</v>
      </c>
      <c r="F39" s="11">
        <f>F35/3</f>
        <v>0</v>
      </c>
    </row>
    <row r="40" spans="1:7" x14ac:dyDescent="0.2">
      <c r="B40" s="39" t="s">
        <v>12</v>
      </c>
      <c r="F40" s="11">
        <f>F35/4</f>
        <v>0</v>
      </c>
    </row>
    <row r="41" spans="1:7" x14ac:dyDescent="0.2">
      <c r="B41" s="39" t="s">
        <v>13</v>
      </c>
      <c r="F41" s="11">
        <f>F35/5</f>
        <v>0</v>
      </c>
    </row>
    <row r="42" spans="1:7" ht="8.4499999999999993" customHeight="1" x14ac:dyDescent="0.2">
      <c r="F42" s="11"/>
    </row>
    <row r="43" spans="1:7" x14ac:dyDescent="0.2">
      <c r="A43" s="63" t="s">
        <v>44</v>
      </c>
      <c r="B43" s="63"/>
      <c r="C43" s="63"/>
      <c r="D43" s="63"/>
      <c r="E43" s="63"/>
      <c r="F43" s="63"/>
    </row>
    <row r="44" spans="1:7" x14ac:dyDescent="0.2">
      <c r="A44" s="63"/>
      <c r="B44" s="63"/>
      <c r="C44" s="63"/>
      <c r="D44" s="63"/>
      <c r="E44" s="63"/>
      <c r="F44" s="63"/>
    </row>
    <row r="45" spans="1:7" x14ac:dyDescent="0.2">
      <c r="A45" s="63"/>
      <c r="B45" s="63"/>
      <c r="C45" s="63"/>
      <c r="D45" s="63"/>
      <c r="E45" s="63"/>
      <c r="F45" s="63"/>
    </row>
    <row r="46" spans="1:7" ht="7.9" customHeight="1" x14ac:dyDescent="0.2">
      <c r="A46" s="63"/>
      <c r="B46" s="63"/>
      <c r="C46" s="63"/>
      <c r="D46" s="63"/>
      <c r="E46" s="63"/>
      <c r="F46" s="63"/>
    </row>
  </sheetData>
  <sheetProtection algorithmName="SHA-512" hashValue="P+U/MkvV9MgY1A1+FT7lA0o1Mq8l12jJ8ArIjCxrUMU0x1hoDneY/Y97UjqqA79ZlYvXENmAlXTcECWVXMnWfA==" saltValue="R+Cb9G5K8IDeJLDKp7C7gw==" spinCount="100000" sheet="1" selectLockedCells="1"/>
  <sortState xmlns:xlrd2="http://schemas.microsoft.com/office/spreadsheetml/2017/richdata2" ref="A21:J25">
    <sortCondition ref="A21:A25"/>
  </sortState>
  <mergeCells count="15">
    <mergeCell ref="A43:F46"/>
    <mergeCell ref="A17:B17"/>
    <mergeCell ref="A18:B18"/>
    <mergeCell ref="A19:B19"/>
    <mergeCell ref="A1:F1"/>
    <mergeCell ref="D6:F6"/>
    <mergeCell ref="B6:C6"/>
    <mergeCell ref="B2:D2"/>
    <mergeCell ref="B3:D3"/>
    <mergeCell ref="B4:D5"/>
    <mergeCell ref="A16:B16"/>
    <mergeCell ref="E15:F15"/>
    <mergeCell ref="A2:A6"/>
    <mergeCell ref="A8:B8"/>
    <mergeCell ref="A9:B9"/>
  </mergeCells>
  <conditionalFormatting sqref="E8:E12">
    <cfRule type="expression" dxfId="0" priority="1">
      <formula>"if($E$10&gt;0)"</formula>
    </cfRule>
  </conditionalFormatting>
  <hyperlinks>
    <hyperlink ref="B27" r:id="rId1" display="Health Insurance (Optional)  " xr:uid="{02DECD7E-9CF4-4E46-B9F6-0714B440B2CE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Hicks, Gayle M</dc:creator>
  <cp:lastModifiedBy>Bobby Magee</cp:lastModifiedBy>
  <cp:lastPrinted>2024-04-19T14:32:16Z</cp:lastPrinted>
  <dcterms:created xsi:type="dcterms:W3CDTF">2019-04-04T16:15:24Z</dcterms:created>
  <dcterms:modified xsi:type="dcterms:W3CDTF">2026-09-18T14:49:14Z</dcterms:modified>
</cp:coreProperties>
</file>