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magee3\Box\_Accounts Receivable Group\TouchNet Project\Payment Plan Project\TIPP Worksheets\TIPP WKSHT 2022-2023\"/>
    </mc:Choice>
  </mc:AlternateContent>
  <xr:revisionPtr revIDLastSave="0" documentId="13_ncr:1_{CD05AE60-98ED-4C85-8ECD-7F86EF32301A}" xr6:coauthVersionLast="47" xr6:coauthVersionMax="47" xr10:uidLastSave="{00000000-0000-0000-0000-000000000000}"/>
  <bookViews>
    <workbookView minimized="1" xWindow="29190" yWindow="390" windowWidth="27780" windowHeight="15345" xr2:uid="{00000000-000D-0000-FFFF-FFFF00000000}"/>
  </bookViews>
  <sheets>
    <sheet name="Grad 2022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27" i="1"/>
  <c r="E10" i="1"/>
  <c r="F18" i="1" s="1"/>
  <c r="F17" i="1"/>
  <c r="F16" i="1"/>
  <c r="E15" i="1"/>
  <c r="E14" i="1"/>
  <c r="E13" i="1"/>
  <c r="F19" i="1" l="1"/>
  <c r="F20" i="1"/>
  <c r="F14" i="1" l="1"/>
  <c r="F15" i="1"/>
  <c r="F9" i="1"/>
  <c r="F8" i="1" l="1"/>
  <c r="F13" i="1" l="1"/>
  <c r="F21" i="1" l="1"/>
  <c r="F7" i="1" l="1"/>
  <c r="F10" i="1" s="1"/>
  <c r="F38" i="1" s="1"/>
  <c r="F43" i="1" l="1"/>
  <c r="F41" i="1"/>
  <c r="F42" i="1"/>
  <c r="F44" i="1"/>
</calcChain>
</file>

<file path=xl/sharedStrings.xml><?xml version="1.0" encoding="utf-8"?>
<sst xmlns="http://schemas.openxmlformats.org/spreadsheetml/2006/main" count="55" uniqueCount="52">
  <si>
    <t>TULANE UNIVERSITY ACCOUNTS RECEIVABLE</t>
  </si>
  <si>
    <t>Installment Prepayment Plan Worksheet</t>
  </si>
  <si>
    <t>For annual contracts, fall amounts will also apply to spring.</t>
  </si>
  <si>
    <t>Health Insurance</t>
  </si>
  <si>
    <t>Choice 50</t>
  </si>
  <si>
    <t>Commuter Meal Plan</t>
  </si>
  <si>
    <t xml:space="preserve">     TOTAL BOARD</t>
  </si>
  <si>
    <r>
      <t xml:space="preserve">Other </t>
    </r>
    <r>
      <rPr>
        <b/>
        <sz val="10"/>
        <color theme="1"/>
        <rFont val="Calibri"/>
        <family val="2"/>
        <scheme val="minor"/>
      </rPr>
      <t>(Do Not Include Stipends)</t>
    </r>
  </si>
  <si>
    <t xml:space="preserve">     TIPP Total</t>
  </si>
  <si>
    <t>Payment Options</t>
  </si>
  <si>
    <t>(Based upon Enrollment and Due Dates)</t>
  </si>
  <si>
    <t>3 month TIPP Monthly Payment Amount</t>
  </si>
  <si>
    <t>4 month TIPP Monthly Payment Amount</t>
  </si>
  <si>
    <t>5 month TIPP Monthly Payment Amount</t>
  </si>
  <si>
    <t>PLEASE PRINT COMPLETED WORKSHEET FOR YOUR RECORD.  THIS INFORMATION IS NOT STORED ONLINE.</t>
  </si>
  <si>
    <t># of
Hours</t>
  </si>
  <si>
    <t>Flat Fee</t>
  </si>
  <si>
    <t xml:space="preserve">   </t>
  </si>
  <si>
    <t xml:space="preserve">     TOTAL TUITION</t>
  </si>
  <si>
    <t xml:space="preserve">     TOTAL FEES</t>
  </si>
  <si>
    <t>Calculated
Tuition</t>
  </si>
  <si>
    <t>Campus Health Fee (Mandatory)</t>
  </si>
  <si>
    <t>Recreation Center Fee (Mandatory)</t>
  </si>
  <si>
    <t>TUITION</t>
  </si>
  <si>
    <t>2 month TIPP Monthly Payment Amount</t>
  </si>
  <si>
    <t>Calculated Fees</t>
  </si>
  <si>
    <t>FEES</t>
  </si>
  <si>
    <t>SPHTM Academic Support Services Fee</t>
  </si>
  <si>
    <t>SSW Academic Support Services Fee ($536 Flat)</t>
  </si>
  <si>
    <t>SSE Academic Support Services Fee ($400 Flat)</t>
  </si>
  <si>
    <t>SPHTM Technology Fee</t>
  </si>
  <si>
    <t>SSW Technology Fee</t>
  </si>
  <si>
    <t>Student Activity Fee (Mandatory)</t>
  </si>
  <si>
    <t>School of Science and Engineering (SSE)</t>
  </si>
  <si>
    <t>School of Public Health and Tropical Medicine (SPHTM)]</t>
  </si>
  <si>
    <t>Graduate PUBLIC HEALTH, SOCIAL WORK &amp; Science Engineering</t>
  </si>
  <si>
    <t xml:space="preserve"> FALL 2022 &amp; SPRING 2023</t>
  </si>
  <si>
    <t>Enter Board</t>
  </si>
  <si>
    <t>Rate</t>
  </si>
  <si>
    <t>Optional Board Plan</t>
  </si>
  <si>
    <t>Enter Other Dining Plan</t>
  </si>
  <si>
    <t>Estimated Health Insurance Premium per Term</t>
  </si>
  <si>
    <t>Enter Insur.</t>
  </si>
  <si>
    <t xml:space="preserve">Grants and Scholarships </t>
  </si>
  <si>
    <t>Expected Financial Aid, Third-party payments, and Other Deductions</t>
  </si>
  <si>
    <t>Enter Credits</t>
  </si>
  <si>
    <t>Student Loans (Received or Applied for)</t>
  </si>
  <si>
    <t>School of Social Work MSW (SSW)</t>
  </si>
  <si>
    <t>Per Hour</t>
  </si>
  <si>
    <t>Enter enrolled hours below</t>
  </si>
  <si>
    <t xml:space="preserve">     TOTAL EXPECTED CREDITS</t>
  </si>
  <si>
    <t xml:space="preserve">Health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</si>
</sst>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Protection="1"/>
    <xf numFmtId="44" fontId="3" fillId="0" borderId="0" xfId="1" applyFont="1" applyProtection="1"/>
    <xf numFmtId="44" fontId="3" fillId="0" borderId="0" xfId="1" applyFont="1" applyProtection="1">
      <protection locked="0"/>
    </xf>
    <xf numFmtId="0" fontId="3" fillId="0" borderId="0" xfId="0" applyFont="1"/>
    <xf numFmtId="44" fontId="6" fillId="0" borderId="0" xfId="1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Protection="1"/>
    <xf numFmtId="44" fontId="3" fillId="0" borderId="0" xfId="1" applyFont="1" applyAlignment="1" applyProtection="1">
      <alignment horizontal="center" wrapText="1"/>
    </xf>
    <xf numFmtId="0" fontId="3" fillId="0" borderId="0" xfId="0" applyFont="1" applyFill="1"/>
    <xf numFmtId="0" fontId="6" fillId="0" borderId="0" xfId="0" applyFont="1" applyFill="1" applyProtection="1"/>
    <xf numFmtId="44" fontId="6" fillId="2" borderId="1" xfId="1" applyFont="1" applyFill="1" applyBorder="1" applyProtection="1"/>
    <xf numFmtId="0" fontId="6" fillId="0" borderId="0" xfId="0" applyFont="1"/>
    <xf numFmtId="44" fontId="3" fillId="0" borderId="0" xfId="1" applyFont="1"/>
    <xf numFmtId="0" fontId="7" fillId="2" borderId="0" xfId="0" applyFont="1" applyFill="1" applyProtection="1"/>
    <xf numFmtId="0" fontId="7" fillId="0" borderId="0" xfId="0" applyFont="1" applyProtection="1"/>
    <xf numFmtId="44" fontId="3" fillId="0" borderId="0" xfId="0" applyNumberFormat="1" applyFont="1"/>
    <xf numFmtId="0" fontId="6" fillId="2" borderId="0" xfId="0" applyFont="1" applyFill="1" applyProtection="1"/>
    <xf numFmtId="44" fontId="6" fillId="2" borderId="0" xfId="1" applyFont="1" applyFill="1" applyProtection="1"/>
    <xf numFmtId="0" fontId="7" fillId="0" borderId="0" xfId="0" applyFont="1" applyFill="1" applyProtection="1"/>
    <xf numFmtId="44" fontId="6" fillId="0" borderId="0" xfId="1" applyFont="1" applyFill="1" applyProtection="1"/>
    <xf numFmtId="44" fontId="6" fillId="0" borderId="0" xfId="1" applyFont="1" applyFill="1" applyBorder="1" applyProtection="1"/>
    <xf numFmtId="0" fontId="6" fillId="0" borderId="0" xfId="0" applyFont="1" applyFill="1"/>
    <xf numFmtId="0" fontId="8" fillId="2" borderId="0" xfId="0" applyFont="1" applyFill="1" applyProtection="1"/>
    <xf numFmtId="0" fontId="2" fillId="2" borderId="0" xfId="0" applyFont="1" applyFill="1" applyProtection="1"/>
    <xf numFmtId="44" fontId="2" fillId="2" borderId="0" xfId="1" applyFont="1" applyFill="1" applyProtection="1"/>
    <xf numFmtId="44" fontId="2" fillId="2" borderId="1" xfId="1" applyFont="1" applyFill="1" applyBorder="1" applyProtection="1"/>
    <xf numFmtId="44" fontId="2" fillId="0" borderId="0" xfId="0" applyNumberFormat="1" applyFont="1"/>
    <xf numFmtId="0" fontId="2" fillId="0" borderId="0" xfId="0" applyFont="1"/>
    <xf numFmtId="0" fontId="5" fillId="0" borderId="0" xfId="0" applyFont="1" applyProtection="1"/>
    <xf numFmtId="44" fontId="3" fillId="0" borderId="0" xfId="1" applyFont="1" applyBorder="1" applyProtection="1"/>
    <xf numFmtId="44" fontId="3" fillId="0" borderId="0" xfId="1" applyFont="1" applyFill="1"/>
    <xf numFmtId="0" fontId="3" fillId="0" borderId="0" xfId="0" applyFont="1" applyAlignment="1" applyProtection="1">
      <alignment horizontal="center"/>
      <protection locked="0"/>
    </xf>
    <xf numFmtId="0" fontId="9" fillId="0" borderId="0" xfId="0" applyFont="1"/>
    <xf numFmtId="0" fontId="3" fillId="0" borderId="0" xfId="1" applyNumberFormat="1" applyFont="1"/>
    <xf numFmtId="44" fontId="3" fillId="0" borderId="0" xfId="1" applyFont="1" applyFill="1" applyProtection="1"/>
    <xf numFmtId="0" fontId="3" fillId="0" borderId="0" xfId="1" applyNumberFormat="1" applyFont="1" applyAlignment="1" applyProtection="1">
      <alignment horizontal="center"/>
    </xf>
    <xf numFmtId="44" fontId="3" fillId="0" borderId="0" xfId="1" applyFont="1" applyAlignment="1" applyProtection="1">
      <alignment horizontal="center"/>
    </xf>
    <xf numFmtId="0" fontId="3" fillId="0" borderId="0" xfId="1" applyNumberFormat="1" applyFont="1" applyProtection="1"/>
    <xf numFmtId="0" fontId="3" fillId="2" borderId="0" xfId="1" applyNumberFormat="1" applyFont="1" applyFill="1" applyProtection="1"/>
    <xf numFmtId="0" fontId="0" fillId="0" borderId="0" xfId="1" applyNumberFormat="1" applyFont="1" applyProtection="1"/>
    <xf numFmtId="0" fontId="6" fillId="2" borderId="0" xfId="1" applyNumberFormat="1" applyFont="1" applyFill="1" applyProtection="1"/>
    <xf numFmtId="0" fontId="6" fillId="0" borderId="0" xfId="1" applyNumberFormat="1" applyFont="1" applyFill="1" applyProtection="1"/>
    <xf numFmtId="0" fontId="2" fillId="2" borderId="0" xfId="1" applyNumberFormat="1" applyFont="1" applyFill="1" applyProtection="1"/>
    <xf numFmtId="0" fontId="6" fillId="2" borderId="0" xfId="1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center"/>
    </xf>
    <xf numFmtId="0" fontId="3" fillId="0" borderId="0" xfId="0" applyNumberFormat="1" applyFont="1" applyAlignment="1" applyProtection="1">
      <alignment horizontal="center"/>
    </xf>
    <xf numFmtId="0" fontId="3" fillId="0" borderId="4" xfId="1" applyNumberFormat="1" applyFont="1" applyBorder="1" applyAlignment="1" applyProtection="1">
      <alignment horizontal="center"/>
      <protection locked="0"/>
    </xf>
    <xf numFmtId="0" fontId="3" fillId="0" borderId="5" xfId="1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vertical="center" indent="2"/>
    </xf>
    <xf numFmtId="0" fontId="3" fillId="0" borderId="0" xfId="0" applyFont="1" applyAlignment="1" applyProtection="1">
      <alignment horizontal="right" vertical="center" indent="2"/>
    </xf>
    <xf numFmtId="0" fontId="3" fillId="0" borderId="0" xfId="0" applyFont="1" applyAlignment="1" applyProtection="1">
      <alignment horizontal="right" indent="2"/>
    </xf>
    <xf numFmtId="44" fontId="3" fillId="0" borderId="6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4" fontId="3" fillId="0" borderId="5" xfId="1" applyFont="1" applyBorder="1" applyProtection="1">
      <protection locked="0"/>
    </xf>
    <xf numFmtId="0" fontId="3" fillId="2" borderId="0" xfId="0" applyFont="1" applyFill="1" applyAlignment="1" applyProtection="1">
      <alignment horizontal="right" indent="2"/>
    </xf>
    <xf numFmtId="44" fontId="6" fillId="2" borderId="7" xfId="1" applyFont="1" applyFill="1" applyBorder="1" applyProtection="1"/>
    <xf numFmtId="44" fontId="6" fillId="2" borderId="2" xfId="1" applyFont="1" applyFill="1" applyBorder="1" applyProtection="1">
      <protection locked="0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44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 applyProtection="1">
      <alignment horizontal="right" indent="2"/>
    </xf>
    <xf numFmtId="44" fontId="6" fillId="2" borderId="0" xfId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</xf>
    <xf numFmtId="44" fontId="5" fillId="2" borderId="0" xfId="1" applyFont="1" applyFill="1" applyAlignment="1">
      <alignment horizontal="center" vertical="center" wrapText="1"/>
    </xf>
    <xf numFmtId="44" fontId="11" fillId="2" borderId="0" xfId="1" applyFont="1" applyFill="1" applyProtection="1"/>
    <xf numFmtId="0" fontId="3" fillId="2" borderId="0" xfId="0" applyFont="1" applyFill="1" applyAlignment="1">
      <alignment vertical="center"/>
    </xf>
    <xf numFmtId="0" fontId="0" fillId="2" borderId="0" xfId="1" applyNumberFormat="1" applyFont="1" applyFill="1" applyAlignment="1" applyProtection="1">
      <alignment vertical="center"/>
    </xf>
    <xf numFmtId="44" fontId="11" fillId="2" borderId="0" xfId="1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1" applyNumberFormat="1" applyFont="1" applyFill="1" applyAlignment="1" applyProtection="1">
      <alignment vertical="center"/>
    </xf>
    <xf numFmtId="44" fontId="3" fillId="2" borderId="0" xfId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/>
    </xf>
    <xf numFmtId="44" fontId="6" fillId="2" borderId="0" xfId="1" applyFont="1" applyFill="1" applyAlignment="1">
      <alignment horizontal="center" vertical="center"/>
    </xf>
    <xf numFmtId="44" fontId="3" fillId="0" borderId="0" xfId="1" applyFont="1" applyAlignment="1" applyProtection="1">
      <alignment horizontal="center"/>
    </xf>
    <xf numFmtId="0" fontId="3" fillId="0" borderId="0" xfId="0" applyFont="1" applyAlignment="1" applyProtection="1">
      <alignment horizontal="right" indent="2"/>
    </xf>
    <xf numFmtId="0" fontId="3" fillId="0" borderId="0" xfId="0" applyFont="1" applyAlignment="1" applyProtection="1">
      <alignment horizontal="right" vertical="center" indent="2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44" fontId="6" fillId="2" borderId="0" xfId="1" applyFont="1" applyFill="1" applyAlignment="1" applyProtection="1">
      <alignment horizontal="center" vertical="center" wrapText="1"/>
    </xf>
    <xf numFmtId="44" fontId="3" fillId="0" borderId="0" xfId="1" applyFont="1" applyFill="1" applyAlignment="1" applyProtection="1">
      <alignment horizontal="left"/>
    </xf>
    <xf numFmtId="44" fontId="3" fillId="0" borderId="0" xfId="1" applyFont="1" applyFill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38100</xdr:rowOff>
    </xdr:from>
    <xdr:ext cx="6038850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8267700"/>
          <a:ext cx="6038850" cy="11256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Payment may be made online by electronic check from a checking or savings account with no fee, or by credit card (a non-refundable 2.85%, minimum $3.00, service fee is added to credit card payments).</a:t>
          </a:r>
        </a:p>
        <a:p>
          <a:r>
            <a:rPr lang="en-US" sz="1100"/>
            <a:t>Please select the Payment Plans Tab and follow subsequent instructions.</a:t>
          </a:r>
        </a:p>
        <a:p>
          <a:endParaRPr lang="en-US" sz="1100"/>
        </a:p>
        <a:p>
          <a:r>
            <a:rPr lang="en-US" sz="1100"/>
            <a:t>Should you have questions or need assistance, please contact Accounts Receivable at acctrec@tulane.edu or call (504) 865-5368.</a:t>
          </a:r>
        </a:p>
      </xdr:txBody>
    </xdr:sp>
    <xdr:clientData/>
  </xdr:oneCellAnchor>
  <xdr:twoCellAnchor editAs="oneCell">
    <xdr:from>
      <xdr:col>0</xdr:col>
      <xdr:colOff>304801</xdr:colOff>
      <xdr:row>0</xdr:row>
      <xdr:rowOff>28575</xdr:rowOff>
    </xdr:from>
    <xdr:to>
      <xdr:col>0</xdr:col>
      <xdr:colOff>894875</xdr:colOff>
      <xdr:row>4</xdr:row>
      <xdr:rowOff>94298</xdr:rowOff>
    </xdr:to>
    <xdr:pic>
      <xdr:nvPicPr>
        <xdr:cNvPr id="3" name="Picture 2" descr="Z:\TouchNet Project\Payment Plan Project\TU Shiel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8575"/>
          <a:ext cx="590074" cy="8372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</xdr:colOff>
      <xdr:row>25</xdr:row>
      <xdr:rowOff>19049</xdr:rowOff>
    </xdr:from>
    <xdr:to>
      <xdr:col>3</xdr:col>
      <xdr:colOff>485775</xdr:colOff>
      <xdr:row>25</xdr:row>
      <xdr:rowOff>142874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415A6B34-8F23-4E39-8EE7-BC5445646995}"/>
            </a:ext>
          </a:extLst>
        </xdr:cNvPr>
        <xdr:cNvSpPr/>
      </xdr:nvSpPr>
      <xdr:spPr>
        <a:xfrm>
          <a:off x="4324350" y="4991099"/>
          <a:ext cx="457200" cy="123825"/>
        </a:xfrm>
        <a:prstGeom prst="rightArrow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4" workbookViewId="0">
      <selection activeCell="F29" sqref="F29"/>
    </sheetView>
  </sheetViews>
  <sheetFormatPr defaultRowHeight="12.75" x14ac:dyDescent="0.2"/>
  <cols>
    <col min="1" max="1" width="18.140625" style="4" bestFit="1" customWidth="1"/>
    <col min="2" max="2" width="35.7109375" style="4" bestFit="1" customWidth="1"/>
    <col min="3" max="3" width="10.5703125" style="13" bestFit="1" customWidth="1"/>
    <col min="4" max="4" width="8.5703125" style="13" bestFit="1" customWidth="1"/>
    <col min="5" max="5" width="5.5703125" style="34" bestFit="1" customWidth="1"/>
    <col min="6" max="6" width="11.7109375" style="3" customWidth="1"/>
    <col min="7" max="7" width="11.5703125" style="4" bestFit="1" customWidth="1"/>
    <col min="8" max="8" width="11" style="4" bestFit="1" customWidth="1"/>
    <col min="9" max="16384" width="9.140625" style="4"/>
  </cols>
  <sheetData>
    <row r="1" spans="1:10" ht="15.75" x14ac:dyDescent="0.25">
      <c r="A1" s="80"/>
      <c r="B1" s="80" t="s">
        <v>0</v>
      </c>
      <c r="C1" s="80"/>
      <c r="D1" s="80"/>
      <c r="E1" s="80"/>
      <c r="F1" s="80"/>
    </row>
    <row r="2" spans="1:10" ht="15" customHeight="1" x14ac:dyDescent="0.25">
      <c r="A2" s="80"/>
      <c r="B2" s="81" t="s">
        <v>1</v>
      </c>
      <c r="C2" s="81"/>
      <c r="D2" s="81"/>
      <c r="E2" s="81"/>
      <c r="F2" s="81"/>
    </row>
    <row r="3" spans="1:10" ht="15" customHeight="1" x14ac:dyDescent="0.25">
      <c r="A3" s="80"/>
      <c r="B3" s="82" t="s">
        <v>35</v>
      </c>
      <c r="C3" s="82"/>
      <c r="D3" s="82"/>
      <c r="E3" s="82"/>
      <c r="F3" s="82"/>
    </row>
    <row r="4" spans="1:10" ht="15" customHeight="1" x14ac:dyDescent="0.25">
      <c r="A4" s="80"/>
      <c r="B4" s="82" t="s">
        <v>36</v>
      </c>
      <c r="C4" s="82"/>
      <c r="D4" s="82"/>
      <c r="E4" s="82"/>
      <c r="F4" s="82"/>
    </row>
    <row r="5" spans="1:10" ht="24.75" customHeight="1" thickBot="1" x14ac:dyDescent="0.25">
      <c r="A5" s="80"/>
      <c r="B5" s="85" t="s">
        <v>2</v>
      </c>
      <c r="C5" s="85"/>
      <c r="D5" s="84" t="s">
        <v>49</v>
      </c>
      <c r="E5" s="84"/>
      <c r="F5" s="84"/>
    </row>
    <row r="6" spans="1:10" s="6" customFormat="1" ht="25.5" customHeight="1" x14ac:dyDescent="0.2">
      <c r="A6" s="75" t="s">
        <v>23</v>
      </c>
      <c r="B6" s="75"/>
      <c r="C6" s="86" t="s">
        <v>48</v>
      </c>
      <c r="D6" s="86"/>
      <c r="E6" s="60" t="s">
        <v>15</v>
      </c>
      <c r="F6" s="61" t="s">
        <v>20</v>
      </c>
    </row>
    <row r="7" spans="1:10" s="9" customFormat="1" ht="15" customHeight="1" x14ac:dyDescent="0.2">
      <c r="A7" s="79" t="s">
        <v>34</v>
      </c>
      <c r="B7" s="79"/>
      <c r="C7" s="87">
        <v>1537</v>
      </c>
      <c r="D7" s="87"/>
      <c r="E7" s="49"/>
      <c r="F7" s="35">
        <f>C7*E7</f>
        <v>0</v>
      </c>
      <c r="G7" s="32"/>
      <c r="H7" s="8"/>
    </row>
    <row r="8" spans="1:10" x14ac:dyDescent="0.2">
      <c r="A8" s="51"/>
      <c r="B8" s="52" t="s">
        <v>47</v>
      </c>
      <c r="C8" s="88">
        <v>1221</v>
      </c>
      <c r="D8" s="88"/>
      <c r="E8" s="49"/>
      <c r="F8" s="35">
        <f t="shared" ref="F8" si="0">C8*E8</f>
        <v>0</v>
      </c>
      <c r="G8" s="32"/>
      <c r="H8" s="8"/>
      <c r="I8" s="9"/>
      <c r="J8" s="9"/>
    </row>
    <row r="9" spans="1:10" ht="13.5" thickBot="1" x14ac:dyDescent="0.25">
      <c r="A9" s="51"/>
      <c r="B9" s="52" t="s">
        <v>33</v>
      </c>
      <c r="C9" s="88">
        <v>1859</v>
      </c>
      <c r="D9" s="88"/>
      <c r="E9" s="50"/>
      <c r="F9" s="35">
        <f>C9*E9</f>
        <v>0</v>
      </c>
      <c r="G9" s="32"/>
      <c r="H9" s="8"/>
      <c r="I9" s="9"/>
      <c r="J9" s="9"/>
    </row>
    <row r="10" spans="1:10" s="7" customFormat="1" x14ac:dyDescent="0.2">
      <c r="A10" s="17"/>
      <c r="B10" s="62" t="s">
        <v>18</v>
      </c>
      <c r="C10" s="18"/>
      <c r="D10" s="44"/>
      <c r="E10" s="44">
        <f>SUM(E7:E9)</f>
        <v>0</v>
      </c>
      <c r="F10" s="18">
        <f>SUM(F7:F8:F9)</f>
        <v>0</v>
      </c>
      <c r="G10" s="45"/>
      <c r="H10" s="5"/>
      <c r="I10" s="10"/>
      <c r="J10" s="10"/>
    </row>
    <row r="11" spans="1:10" x14ac:dyDescent="0.2">
      <c r="A11" s="7"/>
      <c r="B11" s="1"/>
      <c r="C11" s="35"/>
      <c r="D11" s="36"/>
      <c r="E11" s="36"/>
      <c r="F11" s="31"/>
      <c r="G11" s="32"/>
      <c r="H11" s="8"/>
      <c r="I11" s="9"/>
      <c r="J11" s="9"/>
    </row>
    <row r="12" spans="1:10" ht="25.5" x14ac:dyDescent="0.2">
      <c r="A12" s="75" t="s">
        <v>26</v>
      </c>
      <c r="B12" s="75"/>
      <c r="C12" s="63" t="s">
        <v>48</v>
      </c>
      <c r="D12" s="64" t="s">
        <v>16</v>
      </c>
      <c r="E12" s="65" t="s">
        <v>15</v>
      </c>
      <c r="F12" s="66" t="s">
        <v>25</v>
      </c>
      <c r="G12" s="32"/>
      <c r="H12" s="8"/>
      <c r="I12" s="9"/>
      <c r="J12" s="9"/>
    </row>
    <row r="13" spans="1:10" s="9" customFormat="1" ht="15" customHeight="1" x14ac:dyDescent="0.2">
      <c r="A13" s="78" t="s">
        <v>27</v>
      </c>
      <c r="B13" s="78"/>
      <c r="C13" s="37">
        <v>100</v>
      </c>
      <c r="D13" s="36"/>
      <c r="E13" s="36">
        <f>E7</f>
        <v>0</v>
      </c>
      <c r="F13" s="35">
        <f>E13*C13</f>
        <v>0</v>
      </c>
      <c r="G13" s="3"/>
      <c r="H13" s="4"/>
      <c r="I13" s="4"/>
      <c r="J13" s="4"/>
    </row>
    <row r="14" spans="1:10" ht="15" customHeight="1" x14ac:dyDescent="0.2">
      <c r="A14" s="78" t="s">
        <v>28</v>
      </c>
      <c r="B14" s="78"/>
      <c r="C14" s="2">
        <v>60</v>
      </c>
      <c r="D14" s="36"/>
      <c r="E14" s="48">
        <f>E8</f>
        <v>0</v>
      </c>
      <c r="F14" s="35">
        <f>IF(E14&gt;8.99,536,C14*E14)</f>
        <v>0</v>
      </c>
      <c r="G14" s="3"/>
    </row>
    <row r="15" spans="1:10" ht="15" customHeight="1" x14ac:dyDescent="0.2">
      <c r="A15" s="78" t="s">
        <v>29</v>
      </c>
      <c r="B15" s="78"/>
      <c r="C15" s="2">
        <v>44.5</v>
      </c>
      <c r="D15" s="36"/>
      <c r="E15" s="48">
        <f>E9</f>
        <v>0</v>
      </c>
      <c r="F15" s="35">
        <f>IF(E15&gt;8.99,400,C15*E15)</f>
        <v>0</v>
      </c>
      <c r="G15" s="3"/>
    </row>
    <row r="16" spans="1:10" s="1" customFormat="1" ht="15" customHeight="1" x14ac:dyDescent="0.2">
      <c r="A16" s="78" t="s">
        <v>30</v>
      </c>
      <c r="B16" s="78"/>
      <c r="C16" s="36"/>
      <c r="D16" s="2">
        <v>100</v>
      </c>
      <c r="E16" s="48"/>
      <c r="F16" s="35">
        <f>IF(E7&gt;0,100,)</f>
        <v>0</v>
      </c>
      <c r="G16" s="3"/>
      <c r="H16" s="4"/>
      <c r="I16" s="4"/>
      <c r="J16" s="4"/>
    </row>
    <row r="17" spans="1:10" s="1" customFormat="1" ht="15" customHeight="1" x14ac:dyDescent="0.2">
      <c r="A17" s="78" t="s">
        <v>31</v>
      </c>
      <c r="B17" s="78"/>
      <c r="C17" s="36"/>
      <c r="D17" s="2">
        <v>100</v>
      </c>
      <c r="E17" s="48"/>
      <c r="F17" s="35">
        <f>IF(E8&gt;0,100,)</f>
        <v>0</v>
      </c>
      <c r="G17" s="3"/>
      <c r="H17" s="4"/>
      <c r="I17" s="4"/>
      <c r="J17" s="4"/>
    </row>
    <row r="18" spans="1:10" ht="15" customHeight="1" x14ac:dyDescent="0.2">
      <c r="A18" s="78" t="s">
        <v>21</v>
      </c>
      <c r="B18" s="78"/>
      <c r="C18" s="36"/>
      <c r="D18" s="2">
        <v>359</v>
      </c>
      <c r="E18" s="48"/>
      <c r="F18" s="35">
        <f>IF(E10&gt;8.99,D18,)</f>
        <v>0</v>
      </c>
      <c r="G18" s="32"/>
      <c r="H18" s="8"/>
      <c r="I18" s="9"/>
      <c r="J18" s="9"/>
    </row>
    <row r="19" spans="1:10" ht="15" customHeight="1" x14ac:dyDescent="0.2">
      <c r="A19" s="78" t="s">
        <v>22</v>
      </c>
      <c r="B19" s="78"/>
      <c r="C19" s="36"/>
      <c r="D19" s="2">
        <v>210</v>
      </c>
      <c r="E19" s="48"/>
      <c r="F19" s="35">
        <f>IF(E10&gt;8.99,D19,)</f>
        <v>0</v>
      </c>
      <c r="G19" s="3"/>
    </row>
    <row r="20" spans="1:10" s="33" customFormat="1" ht="15" customHeight="1" x14ac:dyDescent="0.2">
      <c r="A20" s="78" t="s">
        <v>32</v>
      </c>
      <c r="B20" s="78"/>
      <c r="C20" s="36"/>
      <c r="D20" s="2">
        <v>120</v>
      </c>
      <c r="E20" s="48"/>
      <c r="F20" s="35">
        <f>IF(E10&lt;9,0,D20)</f>
        <v>0</v>
      </c>
      <c r="G20" s="3"/>
      <c r="H20" s="4"/>
      <c r="I20" s="4"/>
      <c r="J20" s="4"/>
    </row>
    <row r="21" spans="1:10" s="22" customFormat="1" x14ac:dyDescent="0.2">
      <c r="A21" s="17" t="s">
        <v>17</v>
      </c>
      <c r="B21" s="62" t="s">
        <v>19</v>
      </c>
      <c r="C21" s="18"/>
      <c r="D21" s="18"/>
      <c r="E21" s="44"/>
      <c r="F21" s="18">
        <f>SUM(F13:F20)</f>
        <v>0</v>
      </c>
      <c r="G21" s="46"/>
      <c r="H21" s="5"/>
    </row>
    <row r="22" spans="1:10" s="1" customFormat="1" x14ac:dyDescent="0.2">
      <c r="C22" s="2"/>
      <c r="D22" s="2"/>
      <c r="E22" s="38"/>
      <c r="F22" s="2"/>
    </row>
    <row r="23" spans="1:10" ht="15.75" thickBot="1" x14ac:dyDescent="0.25">
      <c r="A23" s="47" t="s">
        <v>39</v>
      </c>
      <c r="B23" s="68"/>
      <c r="C23" s="76" t="s">
        <v>38</v>
      </c>
      <c r="D23" s="76"/>
      <c r="E23" s="69"/>
      <c r="F23" s="70" t="s">
        <v>37</v>
      </c>
    </row>
    <row r="24" spans="1:10" x14ac:dyDescent="0.2">
      <c r="A24" s="15"/>
      <c r="B24" s="53" t="s">
        <v>4</v>
      </c>
      <c r="C24" s="77">
        <v>785</v>
      </c>
      <c r="D24" s="77"/>
      <c r="E24" s="38"/>
      <c r="F24" s="54"/>
      <c r="H24" s="16"/>
    </row>
    <row r="25" spans="1:10" ht="15" x14ac:dyDescent="0.25">
      <c r="A25" s="15"/>
      <c r="B25" s="53" t="s">
        <v>5</v>
      </c>
      <c r="C25" s="77">
        <v>765</v>
      </c>
      <c r="D25" s="77"/>
      <c r="E25" s="40"/>
      <c r="F25" s="55"/>
    </row>
    <row r="26" spans="1:10" ht="13.5" thickBot="1" x14ac:dyDescent="0.25">
      <c r="A26" s="15"/>
      <c r="B26" s="53" t="s">
        <v>40</v>
      </c>
      <c r="C26" s="77"/>
      <c r="D26" s="77"/>
      <c r="E26" s="38"/>
      <c r="F26" s="56"/>
    </row>
    <row r="27" spans="1:10" s="12" customFormat="1" ht="13.5" thickBot="1" x14ac:dyDescent="0.25">
      <c r="A27" s="17"/>
      <c r="B27" s="62" t="s">
        <v>6</v>
      </c>
      <c r="C27" s="18"/>
      <c r="D27" s="18"/>
      <c r="E27" s="41"/>
      <c r="F27" s="11">
        <f>SUM(F24:F26)</f>
        <v>0</v>
      </c>
    </row>
    <row r="28" spans="1:10" s="10" customFormat="1" x14ac:dyDescent="0.2">
      <c r="A28" s="19"/>
      <c r="C28" s="20"/>
      <c r="D28" s="20"/>
      <c r="E28" s="42"/>
      <c r="F28" s="21"/>
    </row>
    <row r="29" spans="1:10" ht="15.75" thickBot="1" x14ac:dyDescent="0.25">
      <c r="A29" s="47" t="s">
        <v>3</v>
      </c>
      <c r="B29" s="71" t="s">
        <v>51</v>
      </c>
      <c r="C29" s="76" t="s">
        <v>38</v>
      </c>
      <c r="D29" s="76"/>
      <c r="E29" s="72"/>
      <c r="F29" s="70" t="s">
        <v>42</v>
      </c>
    </row>
    <row r="30" spans="1:10" ht="13.5" thickBot="1" x14ac:dyDescent="0.25">
      <c r="A30" s="14"/>
      <c r="B30" s="57" t="s">
        <v>41</v>
      </c>
      <c r="C30" s="73">
        <v>1531.5</v>
      </c>
      <c r="D30" s="73"/>
      <c r="E30" s="39"/>
      <c r="F30" s="59"/>
    </row>
    <row r="31" spans="1:10" s="1" customFormat="1" x14ac:dyDescent="0.2">
      <c r="A31" s="15"/>
      <c r="C31" s="2"/>
      <c r="D31" s="2"/>
      <c r="E31" s="38"/>
      <c r="F31" s="2"/>
    </row>
    <row r="32" spans="1:10" ht="15.75" thickBot="1" x14ac:dyDescent="0.4">
      <c r="A32" s="74" t="s">
        <v>44</v>
      </c>
      <c r="B32" s="74"/>
      <c r="C32" s="74"/>
      <c r="D32" s="74"/>
      <c r="E32" s="39"/>
      <c r="F32" s="67" t="s">
        <v>45</v>
      </c>
    </row>
    <row r="33" spans="1:7" x14ac:dyDescent="0.2">
      <c r="A33" s="14"/>
      <c r="B33" s="53" t="s">
        <v>43</v>
      </c>
      <c r="C33" s="2"/>
      <c r="D33" s="2"/>
      <c r="E33" s="38"/>
      <c r="F33" s="54"/>
    </row>
    <row r="34" spans="1:7" x14ac:dyDescent="0.2">
      <c r="A34" s="15"/>
      <c r="B34" s="53" t="s">
        <v>46</v>
      </c>
      <c r="C34" s="2"/>
      <c r="D34" s="2"/>
      <c r="E34" s="38"/>
      <c r="F34" s="55"/>
    </row>
    <row r="35" spans="1:7" ht="13.5" thickBot="1" x14ac:dyDescent="0.25">
      <c r="A35" s="15"/>
      <c r="B35" s="53" t="s">
        <v>7</v>
      </c>
      <c r="C35" s="2"/>
      <c r="D35" s="2"/>
      <c r="E35" s="38"/>
      <c r="F35" s="56"/>
    </row>
    <row r="36" spans="1:7" s="12" customFormat="1" ht="13.5" thickBot="1" x14ac:dyDescent="0.25">
      <c r="A36" s="17"/>
      <c r="B36" s="62" t="s">
        <v>50</v>
      </c>
      <c r="C36" s="18"/>
      <c r="D36" s="18"/>
      <c r="E36" s="41"/>
      <c r="F36" s="58">
        <f>SUM(F33:F35)</f>
        <v>0</v>
      </c>
    </row>
    <row r="37" spans="1:7" x14ac:dyDescent="0.2">
      <c r="A37" s="15"/>
      <c r="B37" s="1"/>
      <c r="C37" s="2"/>
      <c r="D37" s="2"/>
      <c r="E37" s="38"/>
    </row>
    <row r="38" spans="1:7" s="28" customFormat="1" ht="15.75" thickBot="1" x14ac:dyDescent="0.3">
      <c r="A38" s="23"/>
      <c r="B38" s="24" t="s">
        <v>8</v>
      </c>
      <c r="C38" s="25"/>
      <c r="D38" s="25"/>
      <c r="E38" s="43"/>
      <c r="F38" s="26">
        <f>IF((F10+F21+F30+F27-F36)&lt;0,0,F10+F21+F30+F27-F36)</f>
        <v>0</v>
      </c>
      <c r="G38" s="27"/>
    </row>
    <row r="39" spans="1:7" x14ac:dyDescent="0.2">
      <c r="A39" s="1"/>
      <c r="B39" s="1"/>
      <c r="C39" s="2"/>
      <c r="D39" s="2"/>
      <c r="E39" s="38"/>
      <c r="F39" s="2"/>
    </row>
    <row r="40" spans="1:7" x14ac:dyDescent="0.2">
      <c r="A40" s="15" t="s">
        <v>9</v>
      </c>
      <c r="B40" s="29" t="s">
        <v>10</v>
      </c>
      <c r="C40" s="2"/>
      <c r="D40" s="2"/>
      <c r="E40" s="38"/>
      <c r="F40" s="2"/>
    </row>
    <row r="41" spans="1:7" x14ac:dyDescent="0.2">
      <c r="A41" s="15"/>
      <c r="B41" s="1" t="s">
        <v>24</v>
      </c>
      <c r="C41" s="2"/>
      <c r="D41" s="2"/>
      <c r="E41" s="38"/>
      <c r="F41" s="2">
        <f>F38/2</f>
        <v>0</v>
      </c>
    </row>
    <row r="42" spans="1:7" x14ac:dyDescent="0.2">
      <c r="A42" s="1"/>
      <c r="B42" s="1" t="s">
        <v>11</v>
      </c>
      <c r="C42" s="2"/>
      <c r="D42" s="2"/>
      <c r="E42" s="38"/>
      <c r="F42" s="30">
        <f>F38/3</f>
        <v>0</v>
      </c>
    </row>
    <row r="43" spans="1:7" x14ac:dyDescent="0.2">
      <c r="A43" s="1"/>
      <c r="B43" s="1" t="s">
        <v>12</v>
      </c>
      <c r="C43" s="2"/>
      <c r="D43" s="2"/>
      <c r="E43" s="38"/>
      <c r="F43" s="30">
        <f>F38/4</f>
        <v>0</v>
      </c>
    </row>
    <row r="44" spans="1:7" x14ac:dyDescent="0.2">
      <c r="A44" s="1"/>
      <c r="B44" s="1" t="s">
        <v>13</v>
      </c>
      <c r="C44" s="2"/>
      <c r="D44" s="2"/>
      <c r="E44" s="38"/>
      <c r="F44" s="30">
        <f>F38/5</f>
        <v>0</v>
      </c>
    </row>
    <row r="45" spans="1:7" x14ac:dyDescent="0.2">
      <c r="A45" s="1"/>
      <c r="B45" s="1"/>
      <c r="C45" s="2"/>
      <c r="D45" s="2"/>
      <c r="E45" s="38"/>
    </row>
    <row r="46" spans="1:7" x14ac:dyDescent="0.2">
      <c r="A46" s="1"/>
      <c r="B46" s="1"/>
      <c r="C46" s="2"/>
      <c r="D46" s="2"/>
      <c r="E46" s="38"/>
    </row>
    <row r="47" spans="1:7" x14ac:dyDescent="0.2">
      <c r="A47" s="1"/>
      <c r="B47" s="1"/>
      <c r="C47" s="2"/>
      <c r="D47" s="2"/>
      <c r="E47" s="38"/>
    </row>
    <row r="48" spans="1:7" x14ac:dyDescent="0.2">
      <c r="A48" s="1"/>
      <c r="B48" s="1"/>
      <c r="C48" s="2"/>
      <c r="D48" s="2"/>
      <c r="E48" s="38"/>
    </row>
    <row r="49" spans="1:6" x14ac:dyDescent="0.2">
      <c r="A49" s="1"/>
      <c r="B49" s="1"/>
      <c r="C49" s="2"/>
      <c r="D49" s="2"/>
      <c r="E49" s="38"/>
    </row>
    <row r="50" spans="1:6" x14ac:dyDescent="0.2">
      <c r="A50" s="1"/>
      <c r="B50" s="1"/>
      <c r="C50" s="2"/>
      <c r="D50" s="2"/>
      <c r="E50" s="38"/>
    </row>
    <row r="51" spans="1:6" x14ac:dyDescent="0.2">
      <c r="A51" s="1"/>
      <c r="B51" s="1"/>
      <c r="C51" s="2"/>
      <c r="D51" s="2"/>
      <c r="E51" s="38"/>
    </row>
    <row r="52" spans="1:6" ht="12" customHeight="1" x14ac:dyDescent="0.2">
      <c r="A52" s="1"/>
      <c r="B52" s="1"/>
      <c r="C52" s="2"/>
      <c r="D52" s="2"/>
      <c r="E52" s="38"/>
    </row>
    <row r="53" spans="1:6" x14ac:dyDescent="0.2">
      <c r="A53" s="83" t="s">
        <v>14</v>
      </c>
      <c r="B53" s="83"/>
      <c r="C53" s="83"/>
      <c r="D53" s="83"/>
      <c r="E53" s="83"/>
      <c r="F53" s="83"/>
    </row>
  </sheetData>
  <sheetProtection algorithmName="SHA-512" hashValue="/78v1IDQUQCVOPF1lcj3GIj5IQBUtqVgXq44Gy/zuiK4pFVtTy4sFYgYaw4SK4klMrLLXvhYx99BGnUQPF4glA==" saltValue="M7lBXh+aNdpQKTAHqi2FhQ==" spinCount="100000" sheet="1" objects="1" scenarios="1" selectLockedCells="1"/>
  <sortState xmlns:xlrd2="http://schemas.microsoft.com/office/spreadsheetml/2017/richdata2" ref="A19:J28">
    <sortCondition ref="A19:A28"/>
  </sortState>
  <mergeCells count="30">
    <mergeCell ref="A53:F53"/>
    <mergeCell ref="D5:F5"/>
    <mergeCell ref="B5:C5"/>
    <mergeCell ref="C6:D6"/>
    <mergeCell ref="C7:D7"/>
    <mergeCell ref="C8:D8"/>
    <mergeCell ref="C9:D9"/>
    <mergeCell ref="A13:B13"/>
    <mergeCell ref="A14:B14"/>
    <mergeCell ref="A15:B15"/>
    <mergeCell ref="A16:B16"/>
    <mergeCell ref="A17:B17"/>
    <mergeCell ref="B1:F1"/>
    <mergeCell ref="B2:F2"/>
    <mergeCell ref="B3:F3"/>
    <mergeCell ref="B4:F4"/>
    <mergeCell ref="A1:A5"/>
    <mergeCell ref="C30:D30"/>
    <mergeCell ref="A32:D32"/>
    <mergeCell ref="A12:B12"/>
    <mergeCell ref="A6:B6"/>
    <mergeCell ref="C23:D23"/>
    <mergeCell ref="C24:D24"/>
    <mergeCell ref="C25:D25"/>
    <mergeCell ref="C26:D26"/>
    <mergeCell ref="C29:D29"/>
    <mergeCell ref="A18:B18"/>
    <mergeCell ref="A19:B19"/>
    <mergeCell ref="A20:B20"/>
    <mergeCell ref="A7:B7"/>
  </mergeCells>
  <conditionalFormatting sqref="E7:E9">
    <cfRule type="expression" dxfId="0" priority="1">
      <formula>"if($E$10&gt;0)"</formula>
    </cfRule>
  </conditionalFormatting>
  <pageMargins left="0.7" right="0.7" top="0.75" bottom="0.75" header="0.3" footer="0.3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202230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Gayle M</dc:creator>
  <cp:lastModifiedBy>Administrator</cp:lastModifiedBy>
  <cp:lastPrinted>2022-04-26T15:43:40Z</cp:lastPrinted>
  <dcterms:created xsi:type="dcterms:W3CDTF">2019-04-04T16:15:24Z</dcterms:created>
  <dcterms:modified xsi:type="dcterms:W3CDTF">2022-06-17T17:51:43Z</dcterms:modified>
</cp:coreProperties>
</file>