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82331A54-E13C-4E57-A11E-16528D0F021D}" xr6:coauthVersionLast="47" xr6:coauthVersionMax="47" xr10:uidLastSave="{00000000-0000-0000-0000-000000000000}"/>
  <bookViews>
    <workbookView xWindow="900" yWindow="0" windowWidth="26715" windowHeight="15480"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2" l="1"/>
  <c r="E20" i="2"/>
  <c r="E19" i="2"/>
  <c r="E18" i="2"/>
  <c r="E15" i="2"/>
  <c r="E17" i="2"/>
  <c r="E16" i="2"/>
  <c r="E14" i="2"/>
  <c r="E34" i="2" l="1"/>
  <c r="E27" i="2" l="1"/>
  <c r="E37" i="2" s="1"/>
  <c r="E51" i="2" l="1"/>
  <c r="E48" i="2"/>
  <c r="E50" i="2"/>
  <c r="E49" i="2"/>
  <c r="E46" i="2"/>
  <c r="E45" i="2"/>
  <c r="E44" i="2"/>
  <c r="E43" i="2"/>
</calcChain>
</file>

<file path=xl/sharedStrings.xml><?xml version="1.0" encoding="utf-8"?>
<sst xmlns="http://schemas.openxmlformats.org/spreadsheetml/2006/main" count="74" uniqueCount="60">
  <si>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</si>
  <si>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</si>
  <si>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</si>
  <si>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</si>
  <si>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</si>
  <si>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</si>
  <si>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</si>
  <si>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</si>
  <si>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</si>
  <si>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</si>
  <si>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</si>
  <si>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</si>
  <si>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</si>
  <si>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</si>
  <si>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</si>
  <si>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</si>
  <si>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</si>
  <si>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</si>
  <si>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</si>
  <si>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</si>
  <si>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</si>
  <si>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</si>
  <si>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</si>
  <si>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</si>
  <si>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</si>
  <si>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</si>
  <si>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</si>
  <si>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</si>
  <si>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r>
      <t xml:space="preserve">OPT OUT HERE
</t>
    </r>
    <r>
      <rPr>
        <i/>
        <u/>
        <sz val="9"/>
        <color theme="10"/>
        <rFont val="Calibri"/>
        <family val="2"/>
        <scheme val="minor"/>
      </rPr>
      <t>(Avail. In July)</t>
    </r>
  </si>
  <si>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</si>
  <si>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</si>
  <si>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</si>
  <si>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Enter Total Hours:</t>
  </si>
  <si>
    <t>Calculated Tuition and Mandatory Fees:</t>
  </si>
  <si>
    <t>Rate:</t>
  </si>
  <si>
    <t>Recreation Center Fee</t>
  </si>
  <si>
    <t>Campus Health Fee</t>
  </si>
  <si>
    <t>$106 PT; $160 FT</t>
  </si>
  <si>
    <t>$260 FT</t>
  </si>
  <si>
    <t>$437 FT</t>
  </si>
  <si>
    <t>on-prem only</t>
  </si>
  <si>
    <t>Section 2 - Optional / Opt-Out Health Insurance (Charged unless you opt out)</t>
  </si>
  <si>
    <t>Tip: Online students are not required to opt-out of health insurance.  However, if you are an online student but register for one or more on-prem courses, you will be required to opt out.  You must act if you receive notice from Campus Health that an opt-out is required to avoid this expense.</t>
  </si>
  <si>
    <t>If you plan to voluntarily enroll or otherwise not opt out, enter $1,690.50 in column E</t>
  </si>
  <si>
    <t>Section 3 - Financial Aid &amp; Scholarship Deductions</t>
  </si>
  <si>
    <t>Scholarships &amp; Grants</t>
  </si>
  <si>
    <t>A $15 late fee applies per missed installment; 2 missed payments terminates the plan.</t>
  </si>
  <si>
    <r>
      <t>This worksheet is for Social Work students only. This is an</t>
    </r>
    <r>
      <rPr>
        <b/>
        <i/>
        <sz val="9"/>
        <color theme="0"/>
        <rFont val="Calibri"/>
        <family val="2"/>
        <scheme val="minor"/>
      </rPr>
      <t xml:space="preserve"> ESTIMATE</t>
    </r>
    <r>
      <rPr>
        <i/>
        <sz val="9"/>
        <color theme="0"/>
        <rFont val="Calibri"/>
        <family val="2"/>
        <scheme val="minor"/>
      </rPr>
      <t xml:space="preserve"> — monitor your semester bill for any charges not included. You can modify your TIPP plan balance online at any time. Questions? Contact Accounts Receivable: acctrec@tulane.edu  |  (504) 865-5368</t>
    </r>
  </si>
  <si>
    <t>All Graduate Programs, except Onl-SRED</t>
  </si>
  <si>
    <t>Online Sustainable Real Estate Development</t>
  </si>
  <si>
    <t>Standard Tuition Rate</t>
  </si>
  <si>
    <t>Onlnie SRED Tuition Rate</t>
  </si>
  <si>
    <t>$2,683/hr; max $32,186</t>
  </si>
  <si>
    <t>$1,898 per hour</t>
  </si>
  <si>
    <t>$117 pch, max $1,400</t>
  </si>
  <si>
    <t>Academic Support Services Fee, Standard</t>
  </si>
  <si>
    <t>Academic Support Services Fee, Onl-SRED</t>
  </si>
  <si>
    <t>$100 per hour</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</si>
  <si>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ONE ROW based on your primary program. Please review tuition and fee rate publications on our website and adjust your calculation based on your registration plan.
2) For Section 2, if you are on-prem and do not plan to opt out or online and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</si>
  <si>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Rates are per semester | Fall &amp; Spring | School of Architecture and Built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</si>
</sst>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i/>
      <u/>
      <sz val="9"/>
      <color theme="10"/>
      <name val="Calibri"/>
      <family val="2"/>
      <scheme val="minor"/>
    </font>
    <font>
      <i/>
      <sz val="8"/>
      <color theme="1"/>
      <name val="Calibri"/>
      <family val="2"/>
      <scheme val="minor"/>
    </font>
    <font>
      <b/>
      <i/>
      <sz val="9"/>
      <color theme="0"/>
      <name val="Calibri"/>
      <family val="2"/>
      <scheme val="minor"/>
    </font>
    <font>
      <sz val="9"/>
      <color rgb="FFE0E6F4"/>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0">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0" fontId="8" fillId="9" borderId="7" xfId="2" applyFill="1" applyBorder="1" applyAlignment="1" applyProtection="1">
      <alignment horizontal="center" vertical="center" wrapText="1"/>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9" fillId="9" borderId="7" xfId="1" applyNumberFormat="1" applyFont="1" applyFill="1" applyBorder="1" applyAlignment="1" applyProtection="1">
      <alignment horizontal="right" wrapText="1"/>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6"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7" fillId="5" borderId="0" xfId="0" applyFont="1" applyFill="1" applyAlignment="1">
      <alignment horizontal="center" vertical="center"/>
    </xf>
    <xf numFmtId="0" fontId="4" fillId="0" borderId="0" xfId="0" applyFont="1" applyAlignment="1">
      <alignment vertical="center"/>
    </xf>
    <xf numFmtId="0" fontId="4" fillId="9" borderId="5" xfId="0" applyFont="1" applyFill="1" applyBorder="1" applyAlignment="1">
      <alignment horizontal="left"/>
    </xf>
    <xf numFmtId="0" fontId="6" fillId="9" borderId="5" xfId="0" applyFont="1" applyFill="1" applyBorder="1" applyAlignment="1">
      <alignment horizontal="right"/>
    </xf>
    <xf numFmtId="0" fontId="4" fillId="9" borderId="5" xfId="0" applyFont="1" applyFill="1" applyBorder="1" applyAlignment="1">
      <alignment horizontal="right" indent="1"/>
    </xf>
    <xf numFmtId="2" fontId="28" fillId="9" borderId="11" xfId="0" applyNumberFormat="1" applyFont="1" applyFill="1" applyBorder="1" applyAlignment="1">
      <alignment horizontal="center"/>
    </xf>
    <xf numFmtId="2" fontId="30" fillId="9" borderId="11" xfId="0" applyNumberFormat="1" applyFont="1" applyFill="1" applyBorder="1" applyAlignment="1">
      <alignment horizontal="center" vertic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4" fillId="0" borderId="5" xfId="0" applyFont="1" applyBorder="1" applyAlignment="1">
      <alignment horizontal="left"/>
    </xf>
    <xf numFmtId="0" fontId="5" fillId="9" borderId="13" xfId="0" applyFont="1" applyFill="1" applyBorder="1" applyAlignment="1">
      <alignment horizontal="center" vertical="center"/>
    </xf>
    <xf numFmtId="0" fontId="4" fillId="9" borderId="5" xfId="0" applyFont="1" applyFill="1" applyBorder="1" applyAlignment="1">
      <alignment horizontal="left" vertical="center" wrapText="1"/>
    </xf>
    <xf numFmtId="0" fontId="25" fillId="9" borderId="14" xfId="0" applyFont="1" applyFill="1" applyBorder="1" applyAlignment="1">
      <alignment horizontal="right"/>
    </xf>
    <xf numFmtId="0" fontId="25" fillId="9" borderId="7" xfId="0" applyFont="1" applyFill="1" applyBorder="1" applyAlignment="1">
      <alignment horizontal="right"/>
    </xf>
    <xf numFmtId="0" fontId="7" fillId="0" borderId="0" xfId="0" applyFont="1"/>
    <xf numFmtId="0" fontId="2" fillId="0" borderId="0" xfId="0" applyFont="1"/>
    <xf numFmtId="0" fontId="22" fillId="5" borderId="0" xfId="0" applyFont="1" applyFill="1" applyAlignment="1">
      <alignment horizontal="left" vertical="center"/>
    </xf>
    <xf numFmtId="0" fontId="23" fillId="5" borderId="0" xfId="0" applyFont="1" applyFill="1" applyAlignment="1">
      <alignment horizontal="left" vertical="center"/>
    </xf>
    <xf numFmtId="0" fontId="22" fillId="5" borderId="0" xfId="0" applyFont="1" applyFill="1" applyAlignment="1">
      <alignment horizontal="center" vertical="center"/>
    </xf>
    <xf numFmtId="0" fontId="24"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0" fillId="7" borderId="0" xfId="0" applyFont="1" applyFill="1" applyAlignment="1">
      <alignment horizontal="left" vertical="top" wrapText="1"/>
    </xf>
    <xf numFmtId="0" fontId="4" fillId="7" borderId="0" xfId="0" applyFont="1" applyFill="1"/>
    <xf numFmtId="2" fontId="32" fillId="9" borderId="5" xfId="0" applyNumberFormat="1" applyFont="1" applyFill="1" applyBorder="1" applyAlignment="1">
      <alignment horizontal="center"/>
    </xf>
    <xf numFmtId="0" fontId="4" fillId="9" borderId="5" xfId="0" applyFont="1" applyFill="1" applyBorder="1" applyAlignment="1">
      <alignment horizontal="right"/>
    </xf>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6" fillId="5" borderId="0" xfId="0" applyFont="1" applyFill="1" applyAlignment="1">
      <alignment horizontal="center" vertical="center"/>
    </xf>
    <xf numFmtId="0" fontId="16"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20" fillId="7" borderId="0" xfId="0" applyFont="1" applyFill="1" applyAlignment="1">
      <alignment horizontal="left" vertical="top" wrapText="1"/>
    </xf>
    <xf numFmtId="0" fontId="21" fillId="8" borderId="0" xfId="0" applyFont="1" applyFill="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0E6F4"/>
      <color rgb="FF418FDE"/>
      <color rgb="FFE9EDF7"/>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3"/>
  <sheetViews>
    <sheetView tabSelected="1" workbookViewId="0">
      <selection activeCell="E26" sqref="E26"/>
    </sheetView>
  </sheetViews>
  <sheetFormatPr defaultColWidth="9.140625" defaultRowHeight="12.75" x14ac:dyDescent="0.2"/>
  <cols>
    <col min="1" max="1" width="2.140625" style="19" customWidth="1"/>
    <col min="2" max="2" width="37.42578125" style="19" customWidth="1"/>
    <col min="3" max="3" width="21.28515625" style="1" customWidth="1"/>
    <col min="4" max="4" width="14.28515625" style="19" customWidth="1"/>
    <col min="5" max="5" width="13.42578125" style="1" customWidth="1"/>
    <col min="6" max="6" width="9.140625" style="19"/>
    <col min="7" max="7" width="9.140625" style="19" customWidth="1"/>
    <col min="8" max="16384" width="9.140625" style="19"/>
  </cols>
  <sheetData>
    <row r="1" spans="1:5" x14ac:dyDescent="0.2">
      <c r="A1" s="55" t="s">
        <v>4</v>
      </c>
      <c r="B1" s="55"/>
      <c r="C1" s="55"/>
      <c r="D1" s="55"/>
      <c r="E1" s="55"/>
    </row>
    <row r="2" spans="1:5" ht="23.25" customHeight="1" x14ac:dyDescent="0.2">
      <c r="A2" s="60" t="s">
        <v>0</v>
      </c>
      <c r="B2" s="60"/>
      <c r="C2" s="60"/>
      <c r="D2" s="60"/>
      <c r="E2" s="61"/>
    </row>
    <row r="3" spans="1:5" ht="15" customHeight="1" x14ac:dyDescent="0.2">
      <c r="A3" s="62" t="s">
        <v>31</v>
      </c>
      <c r="B3" s="62"/>
      <c r="C3" s="62"/>
      <c r="D3" s="62"/>
      <c r="E3" s="63"/>
    </row>
    <row r="4" spans="1:5" s="20" customFormat="1" ht="15" x14ac:dyDescent="0.2">
      <c r="A4" s="64" t="s">
        <v>59</v>
      </c>
      <c r="B4" s="64"/>
      <c r="C4" s="64"/>
      <c r="D4" s="64"/>
      <c r="E4" s="65"/>
    </row>
    <row r="5" spans="1:5" customFormat="1" ht="3.75" customHeight="1" x14ac:dyDescent="0.25"/>
    <row r="6" spans="1:5" ht="122.25" customHeight="1" x14ac:dyDescent="0.2">
      <c r="B6" s="56" t="s">
        <v>58</v>
      </c>
      <c r="C6" s="57"/>
      <c r="D6" s="57"/>
      <c r="E6" s="58"/>
    </row>
    <row r="7" spans="1:5" ht="4.5" customHeight="1" x14ac:dyDescent="0.25">
      <c r="A7" s="21"/>
      <c r="B7" s="21"/>
      <c r="C7" s="21"/>
      <c r="D7" s="21"/>
      <c r="E7" s="21"/>
    </row>
    <row r="8" spans="1:5" s="24" customFormat="1" ht="20.25" customHeight="1" x14ac:dyDescent="0.25">
      <c r="A8" s="22"/>
      <c r="B8" s="23" t="s">
        <v>1</v>
      </c>
      <c r="C8" s="23" t="s">
        <v>2</v>
      </c>
      <c r="D8" s="23" t="s">
        <v>3</v>
      </c>
      <c r="E8" s="23" t="s">
        <v>5</v>
      </c>
    </row>
    <row r="9" spans="1:5" customFormat="1" ht="3.75" customHeight="1" x14ac:dyDescent="0.25"/>
    <row r="10" spans="1:5" s="28" customFormat="1" ht="21.75" customHeight="1" x14ac:dyDescent="0.25">
      <c r="A10" s="25" t="s">
        <v>26</v>
      </c>
      <c r="B10" s="26"/>
      <c r="C10" s="2"/>
      <c r="D10" s="27"/>
      <c r="E10" s="2"/>
    </row>
    <row r="11" spans="1:5" ht="12.75" customHeight="1" x14ac:dyDescent="0.2">
      <c r="A11" s="29"/>
      <c r="B11" s="54" t="s">
        <v>48</v>
      </c>
      <c r="C11" s="18" t="s">
        <v>32</v>
      </c>
      <c r="D11" s="13">
        <v>0</v>
      </c>
      <c r="E11" s="12"/>
    </row>
    <row r="12" spans="1:5" ht="12.75" customHeight="1" x14ac:dyDescent="0.2">
      <c r="A12" s="29"/>
      <c r="B12" s="54" t="s">
        <v>49</v>
      </c>
      <c r="C12" s="18" t="s">
        <v>32</v>
      </c>
      <c r="D12" s="13">
        <v>0</v>
      </c>
      <c r="E12" s="12"/>
    </row>
    <row r="13" spans="1:5" ht="12.75" customHeight="1" x14ac:dyDescent="0.2">
      <c r="A13" s="29"/>
      <c r="B13" s="30" t="s">
        <v>33</v>
      </c>
      <c r="C13" s="17" t="s">
        <v>34</v>
      </c>
      <c r="D13" s="53"/>
      <c r="E13" s="7"/>
    </row>
    <row r="14" spans="1:5" ht="12.75" customHeight="1" x14ac:dyDescent="0.2">
      <c r="A14" s="29"/>
      <c r="B14" s="31" t="s">
        <v>50</v>
      </c>
      <c r="C14" s="11" t="s">
        <v>52</v>
      </c>
      <c r="D14" s="32"/>
      <c r="E14" s="12">
        <f>IF(D11&gt;11.99,32186,D11*2683)</f>
        <v>0</v>
      </c>
    </row>
    <row r="15" spans="1:5" ht="12.75" customHeight="1" x14ac:dyDescent="0.2">
      <c r="A15" s="29"/>
      <c r="B15" s="31" t="s">
        <v>55</v>
      </c>
      <c r="C15" s="11" t="s">
        <v>54</v>
      </c>
      <c r="D15" s="32"/>
      <c r="E15" s="12">
        <f>IF(SUM(D11)&lt;0.01,0,IF(SUM(D11)&lt;12,117*SUM(D11),1400))</f>
        <v>0</v>
      </c>
    </row>
    <row r="16" spans="1:5" ht="12.75" customHeight="1" x14ac:dyDescent="0.2">
      <c r="A16" s="29"/>
      <c r="B16" s="31" t="s">
        <v>51</v>
      </c>
      <c r="C16" s="11" t="s">
        <v>53</v>
      </c>
      <c r="D16" s="32"/>
      <c r="E16" s="12">
        <f>D12*1898</f>
        <v>0</v>
      </c>
    </row>
    <row r="17" spans="1:5" ht="12.75" customHeight="1" x14ac:dyDescent="0.2">
      <c r="A17" s="29"/>
      <c r="B17" s="31" t="s">
        <v>56</v>
      </c>
      <c r="C17" s="11" t="s">
        <v>57</v>
      </c>
      <c r="D17" s="32"/>
      <c r="E17" s="12">
        <f>D12*100</f>
        <v>0</v>
      </c>
    </row>
    <row r="18" spans="1:5" ht="12.75" customHeight="1" x14ac:dyDescent="0.2">
      <c r="A18" s="29"/>
      <c r="B18" s="31" t="s">
        <v>29</v>
      </c>
      <c r="C18" s="7" t="s">
        <v>37</v>
      </c>
      <c r="D18" s="33" t="s">
        <v>40</v>
      </c>
      <c r="E18" s="7">
        <f>IF($D$11&lt;0.01,0,IF($D$11&lt;12,0,260))</f>
        <v>0</v>
      </c>
    </row>
    <row r="19" spans="1:5" ht="12.75" customHeight="1" x14ac:dyDescent="0.2">
      <c r="A19" s="29"/>
      <c r="B19" s="31" t="s">
        <v>35</v>
      </c>
      <c r="C19" s="7" t="s">
        <v>38</v>
      </c>
      <c r="D19" s="33" t="s">
        <v>40</v>
      </c>
      <c r="E19" s="7">
        <f>IF($D$11&lt;0.01,0,IF($D$11&lt;12,0,260))</f>
        <v>0</v>
      </c>
    </row>
    <row r="20" spans="1:5" ht="12.75" customHeight="1" x14ac:dyDescent="0.2">
      <c r="A20" s="29"/>
      <c r="B20" s="31" t="s">
        <v>36</v>
      </c>
      <c r="C20" s="7" t="s">
        <v>39</v>
      </c>
      <c r="D20" s="33" t="s">
        <v>40</v>
      </c>
      <c r="E20" s="7">
        <f>IF($D$11&lt;0.01,0,IF($D$11&lt;12,0,437))</f>
        <v>0</v>
      </c>
    </row>
    <row r="21" spans="1:5" ht="16.5" customHeight="1" x14ac:dyDescent="0.25">
      <c r="A21" s="34"/>
      <c r="B21" s="35" t="s">
        <v>27</v>
      </c>
      <c r="C21" s="3"/>
      <c r="D21" s="36"/>
      <c r="E21" s="4">
        <f>SUM(E14:E20)</f>
        <v>0</v>
      </c>
    </row>
    <row r="22" spans="1:5" ht="4.5" customHeight="1" x14ac:dyDescent="0.2"/>
    <row r="23" spans="1:5" s="28" customFormat="1" ht="22.5" customHeight="1" x14ac:dyDescent="0.25">
      <c r="A23" s="25" t="s">
        <v>41</v>
      </c>
      <c r="B23" s="26"/>
      <c r="C23" s="2"/>
      <c r="D23" s="37"/>
      <c r="E23" s="2"/>
    </row>
    <row r="24" spans="1:5" ht="42.75" customHeight="1" x14ac:dyDescent="0.2">
      <c r="A24" s="38"/>
      <c r="B24" s="56" t="s">
        <v>42</v>
      </c>
      <c r="C24" s="57"/>
      <c r="D24" s="57"/>
      <c r="E24" s="58"/>
    </row>
    <row r="25" spans="1:5" ht="15.75" customHeight="1" x14ac:dyDescent="0.2">
      <c r="A25" s="29"/>
      <c r="B25" s="66" t="s">
        <v>43</v>
      </c>
      <c r="C25" s="67"/>
      <c r="D25" s="67"/>
      <c r="E25" s="39" t="s">
        <v>24</v>
      </c>
    </row>
    <row r="26" spans="1:5" ht="30.75" customHeight="1" x14ac:dyDescent="0.2">
      <c r="A26" s="29"/>
      <c r="B26" s="40" t="s">
        <v>6</v>
      </c>
      <c r="C26" s="8">
        <v>2173.5</v>
      </c>
      <c r="D26" s="14" t="s">
        <v>28</v>
      </c>
      <c r="E26" s="15">
        <v>0</v>
      </c>
    </row>
    <row r="27" spans="1:5" ht="16.5" customHeight="1" x14ac:dyDescent="0.25">
      <c r="A27" s="34"/>
      <c r="B27" s="35" t="s">
        <v>7</v>
      </c>
      <c r="C27" s="3"/>
      <c r="D27" s="36"/>
      <c r="E27" s="5">
        <f>SUM(E26:E26)</f>
        <v>0</v>
      </c>
    </row>
    <row r="28" spans="1:5" ht="6" customHeight="1" x14ac:dyDescent="0.2"/>
    <row r="29" spans="1:5" s="28" customFormat="1" ht="22.5" customHeight="1" x14ac:dyDescent="0.25">
      <c r="A29" s="25" t="s">
        <v>44</v>
      </c>
      <c r="B29" s="26"/>
      <c r="C29" s="2"/>
      <c r="D29" s="37"/>
      <c r="E29" s="2"/>
    </row>
    <row r="30" spans="1:5" ht="28.5" customHeight="1" x14ac:dyDescent="0.2">
      <c r="A30" s="38"/>
      <c r="B30" s="56" t="s">
        <v>30</v>
      </c>
      <c r="C30" s="57"/>
      <c r="D30" s="57"/>
      <c r="E30" s="58"/>
    </row>
    <row r="31" spans="1:5" x14ac:dyDescent="0.2">
      <c r="A31" s="29"/>
      <c r="B31" s="29" t="s">
        <v>45</v>
      </c>
      <c r="C31" s="7"/>
      <c r="D31" s="41" t="s">
        <v>25</v>
      </c>
      <c r="E31" s="16">
        <v>0</v>
      </c>
    </row>
    <row r="32" spans="1:5" x14ac:dyDescent="0.2">
      <c r="A32" s="29"/>
      <c r="B32" s="29" t="s">
        <v>8</v>
      </c>
      <c r="C32" s="7"/>
      <c r="D32" s="42" t="s">
        <v>25</v>
      </c>
      <c r="E32" s="16">
        <v>0</v>
      </c>
    </row>
    <row r="33" spans="1:5" x14ac:dyDescent="0.2">
      <c r="A33" s="29"/>
      <c r="B33" s="29" t="s">
        <v>9</v>
      </c>
      <c r="C33" s="7"/>
      <c r="D33" s="42" t="s">
        <v>25</v>
      </c>
      <c r="E33" s="16">
        <v>0</v>
      </c>
    </row>
    <row r="34" spans="1:5" ht="16.5" customHeight="1" x14ac:dyDescent="0.25">
      <c r="A34" s="34"/>
      <c r="B34" s="35" t="s">
        <v>10</v>
      </c>
      <c r="C34" s="3"/>
      <c r="D34" s="36"/>
      <c r="E34" s="5">
        <f>SUM(E31:E33)</f>
        <v>0</v>
      </c>
    </row>
    <row r="35" spans="1:5" s="44" customFormat="1" ht="15" x14ac:dyDescent="0.25">
      <c r="A35" s="43"/>
      <c r="B35" s="19"/>
      <c r="C35" s="1"/>
      <c r="D35" s="19"/>
      <c r="E35" s="1"/>
    </row>
    <row r="36" spans="1:5" s="44" customFormat="1" ht="6" customHeight="1" x14ac:dyDescent="0.25">
      <c r="A36" s="25"/>
      <c r="B36" s="26"/>
      <c r="C36" s="2"/>
      <c r="D36" s="37"/>
      <c r="E36" s="2"/>
    </row>
    <row r="37" spans="1:5" s="44" customFormat="1" ht="15.75" x14ac:dyDescent="0.25">
      <c r="A37" s="45" t="s">
        <v>22</v>
      </c>
      <c r="B37" s="46"/>
      <c r="C37" s="9"/>
      <c r="D37" s="47"/>
      <c r="E37" s="10">
        <f>IF((E21+E27-E34)&lt;0,0,E21+E27-E34)</f>
        <v>0</v>
      </c>
    </row>
    <row r="38" spans="1:5" s="44" customFormat="1" ht="11.25" customHeight="1" x14ac:dyDescent="0.25">
      <c r="A38" s="25"/>
      <c r="B38" s="48" t="s">
        <v>23</v>
      </c>
      <c r="C38" s="2"/>
      <c r="D38" s="37"/>
      <c r="E38" s="2"/>
    </row>
    <row r="39" spans="1:5" ht="8.25" customHeight="1" x14ac:dyDescent="0.2"/>
    <row r="40" spans="1:5" s="28" customFormat="1" ht="22.5" customHeight="1" x14ac:dyDescent="0.25">
      <c r="A40" s="25" t="s">
        <v>11</v>
      </c>
      <c r="B40" s="26"/>
      <c r="C40" s="2"/>
      <c r="D40" s="37"/>
      <c r="E40" s="2"/>
    </row>
    <row r="41" spans="1:5" x14ac:dyDescent="0.2">
      <c r="A41" s="49"/>
      <c r="B41" s="59" t="s">
        <v>46</v>
      </c>
      <c r="C41" s="59"/>
      <c r="D41" s="59"/>
      <c r="E41" s="59"/>
    </row>
    <row r="42" spans="1:5" x14ac:dyDescent="0.2">
      <c r="A42" s="49"/>
      <c r="B42" s="51" t="s">
        <v>20</v>
      </c>
      <c r="C42" s="50"/>
      <c r="D42" s="50"/>
      <c r="E42" s="50"/>
    </row>
    <row r="43" spans="1:5" x14ac:dyDescent="0.2">
      <c r="A43" s="49"/>
      <c r="B43" s="52" t="s">
        <v>12</v>
      </c>
      <c r="C43" s="6" t="s">
        <v>16</v>
      </c>
      <c r="D43" s="52"/>
      <c r="E43" s="6">
        <f>$E$37/2</f>
        <v>0</v>
      </c>
    </row>
    <row r="44" spans="1:5" x14ac:dyDescent="0.2">
      <c r="A44" s="52"/>
      <c r="B44" s="52" t="s">
        <v>13</v>
      </c>
      <c r="C44" s="6" t="s">
        <v>17</v>
      </c>
      <c r="D44" s="52"/>
      <c r="E44" s="6">
        <f>$E$37/3</f>
        <v>0</v>
      </c>
    </row>
    <row r="45" spans="1:5" x14ac:dyDescent="0.2">
      <c r="A45" s="52"/>
      <c r="B45" s="52" t="s">
        <v>14</v>
      </c>
      <c r="C45" s="6" t="s">
        <v>18</v>
      </c>
      <c r="D45" s="52"/>
      <c r="E45" s="6">
        <f>$E$37/4</f>
        <v>0</v>
      </c>
    </row>
    <row r="46" spans="1:5" x14ac:dyDescent="0.2">
      <c r="A46" s="52"/>
      <c r="B46" s="52" t="s">
        <v>15</v>
      </c>
      <c r="C46" s="6" t="s">
        <v>19</v>
      </c>
      <c r="D46" s="52"/>
      <c r="E46" s="6">
        <f>$E$37/5</f>
        <v>0</v>
      </c>
    </row>
    <row r="47" spans="1:5" ht="15" customHeight="1" x14ac:dyDescent="0.2">
      <c r="A47" s="49"/>
      <c r="B47" s="68" t="s">
        <v>21</v>
      </c>
      <c r="C47" s="68"/>
      <c r="D47" s="50"/>
      <c r="E47" s="50"/>
    </row>
    <row r="48" spans="1:5" x14ac:dyDescent="0.2">
      <c r="A48" s="49"/>
      <c r="B48" s="52" t="s">
        <v>12</v>
      </c>
      <c r="C48" s="6" t="s">
        <v>16</v>
      </c>
      <c r="D48" s="52"/>
      <c r="E48" s="6">
        <f>($E$37)/2*1.03</f>
        <v>0</v>
      </c>
    </row>
    <row r="49" spans="1:5" x14ac:dyDescent="0.2">
      <c r="A49" s="52"/>
      <c r="B49" s="52" t="s">
        <v>13</v>
      </c>
      <c r="C49" s="6" t="s">
        <v>17</v>
      </c>
      <c r="D49" s="52"/>
      <c r="E49" s="6">
        <f>($E$37)/3*1.03</f>
        <v>0</v>
      </c>
    </row>
    <row r="50" spans="1:5" x14ac:dyDescent="0.2">
      <c r="A50" s="52"/>
      <c r="B50" s="52" t="s">
        <v>14</v>
      </c>
      <c r="C50" s="6" t="s">
        <v>18</v>
      </c>
      <c r="D50" s="52"/>
      <c r="E50" s="6">
        <f>($E$37)/4*1.03</f>
        <v>0</v>
      </c>
    </row>
    <row r="51" spans="1:5" x14ac:dyDescent="0.2">
      <c r="A51" s="52"/>
      <c r="B51" s="52" t="s">
        <v>15</v>
      </c>
      <c r="C51" s="6" t="s">
        <v>19</v>
      </c>
      <c r="D51" s="52"/>
      <c r="E51" s="6">
        <f>($E$37)/5*1.03</f>
        <v>0</v>
      </c>
    </row>
    <row r="52" spans="1:5" ht="40.5" customHeight="1" x14ac:dyDescent="0.2">
      <c r="A52" s="69" t="s">
        <v>47</v>
      </c>
      <c r="B52" s="69"/>
      <c r="C52" s="69"/>
      <c r="D52" s="69"/>
      <c r="E52" s="69"/>
    </row>
    <row r="53" spans="1:5" x14ac:dyDescent="0.2">
      <c r="A53" s="55" t="s">
        <v>4</v>
      </c>
      <c r="B53" s="55"/>
      <c r="C53" s="55"/>
      <c r="D53" s="55"/>
      <c r="E53" s="55"/>
    </row>
  </sheetData>
  <sheetProtection algorithmName="SHA-512" hashValue="oqsKwouRLykCmpp/s/2sJpLW7+Z1OMa6OSeGvwpQeXlXJx2vR60WrdMzkcKkQFnnDDR+kkBDET63mzir5qySHw==" saltValue="StSMbkwWoZE94J+mKqU3rA==" spinCount="100000" sheet="1" selectLockedCells="1"/>
  <mergeCells count="12">
    <mergeCell ref="A1:E1"/>
    <mergeCell ref="A53:E53"/>
    <mergeCell ref="B30:E30"/>
    <mergeCell ref="B41:E41"/>
    <mergeCell ref="A2:E2"/>
    <mergeCell ref="A3:E3"/>
    <mergeCell ref="A4:E4"/>
    <mergeCell ref="B6:E6"/>
    <mergeCell ref="B25:D25"/>
    <mergeCell ref="B47:C47"/>
    <mergeCell ref="A52:E52"/>
    <mergeCell ref="B24:E24"/>
  </mergeCells>
  <phoneticPr fontId="19" type="noConversion"/>
  <hyperlinks>
    <hyperlink ref="D26" r:id="rId1" display="https://campushealth.tulane.edu/insurance-billing/how-opt-out-t-ship" xr:uid="{1DA5E0FC-F642-4792-BF88-D294B56C0C29}"/>
  </hyperlinks>
  <pageMargins left="0.7" right="0.7" top="0.75" bottom="0.75" header="0.3" footer="0.3"/>
  <pageSetup orientation="portrait" r:id="rId2"/>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2.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2026-06-15T14:30:00Z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