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65" documentId="8_{39BBC3A3-0DC3-4E45-91D5-E65202B06C0D}" xr6:coauthVersionLast="47" xr6:coauthVersionMax="47" xr10:uidLastSave="{4DA2F565-3AE6-40A7-B78D-60851DC61772}"/>
  <bookViews>
    <workbookView xWindow="-120" yWindow="-120" windowWidth="29040" windowHeight="15720" xr2:uid="{00000000-000D-0000-FFFF-FFFF00000000}"/>
  </bookViews>
  <sheets>
    <sheet name="TIPP WORKSHEE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2" l="1"/>
  <c r="E14" i="2"/>
  <c r="E19" i="2"/>
  <c r="E18" i="2"/>
  <c r="E15" i="2"/>
  <c r="E16" i="2"/>
  <c r="E20" i="2" l="1"/>
  <c r="E33" i="2"/>
  <c r="E26" i="2" l="1"/>
  <c r="E36" i="2" s="1"/>
  <c r="E50" i="2" l="1"/>
  <c r="E47" i="2"/>
  <c r="E49" i="2"/>
  <c r="E48" i="2"/>
  <c r="E45" i="2"/>
  <c r="E44" i="2"/>
  <c r="E43" i="2"/>
  <c r="E42" i="2"/>
</calcChain>
</file>

<file path=xl/sharedStrings.xml><?xml version="1.0" encoding="utf-8"?>
<sst xmlns="http://schemas.openxmlformats.org/spreadsheetml/2006/main" count="72" uniqueCount="58">
  <si>
    <t>Student Accounts Receivable</t>
  </si>
  <si>
    <t>Description</t>
  </si>
  <si>
    <t>Published Rate</t>
  </si>
  <si>
    <t>Notes / Action</t>
  </si>
  <si>
    <t>PLEASE PRINT OR SAVE A COPY.  THIS INFORMATION IS NOT STORED ONLINE.</t>
  </si>
  <si>
    <t>Your Amount</t>
  </si>
  <si>
    <r>
      <t xml:space="preserve">T-SHIP Health Insurance Premium
</t>
    </r>
    <r>
      <rPr>
        <b/>
        <i/>
        <sz val="10"/>
        <color theme="1"/>
        <rFont val="Calibri"/>
        <family val="2"/>
        <scheme val="minor"/>
      </rPr>
      <t>Important: Rate will be updated by June 2026</t>
    </r>
  </si>
  <si>
    <t>Subtotal - Optional / Opt-Out Items</t>
  </si>
  <si>
    <t>Student Loans - Received or Applied For</t>
  </si>
  <si>
    <t>Other Aid (exclude Work Study)</t>
  </si>
  <si>
    <t>Subtotal - Deductions</t>
  </si>
  <si>
    <t>Section 6 - TIPP Enrollment Fee &amp; Estimated Monthly Payments</t>
  </si>
  <si>
    <t>2-Month Plan - Monthly Payment</t>
  </si>
  <si>
    <t>3-Month Plan - Monthly Payment</t>
  </si>
  <si>
    <t>4-Month Plan - Monthly Payment</t>
  </si>
  <si>
    <t>5-Month Plan - Monthly Payment</t>
  </si>
  <si>
    <t>First payment due by: August 14</t>
  </si>
  <si>
    <t>First payment due by: July 15</t>
  </si>
  <si>
    <t>First payment due by: June 15</t>
  </si>
  <si>
    <t>First payment due by: May 15</t>
  </si>
  <si>
    <t>ACH / Check Payments</t>
  </si>
  <si>
    <t>Credit / Debit Card (+3.00% service fee for domestic cards)</t>
  </si>
  <si>
    <t>ENTER THIS AMOUNT IN THE TIPP ONLINE ENROLLMENT FORM &gt;&gt;</t>
  </si>
  <si>
    <t>The form is located on the homepage of the Student Accounts Portal</t>
  </si>
  <si>
    <t>Enter Amount:</t>
  </si>
  <si>
    <r>
      <t xml:space="preserve">Enter </t>
    </r>
    <r>
      <rPr>
        <b/>
        <i/>
        <u/>
        <sz val="9"/>
        <color theme="1"/>
        <rFont val="Calibri"/>
        <family val="2"/>
        <scheme val="minor"/>
      </rPr>
      <t>per semester</t>
    </r>
    <r>
      <rPr>
        <b/>
        <i/>
        <sz val="9"/>
        <color theme="1"/>
        <rFont val="Calibri"/>
        <family val="2"/>
        <scheme val="minor"/>
      </rPr>
      <t xml:space="preserve"> amount:</t>
    </r>
  </si>
  <si>
    <t>Section 1 - Tuition &amp; Mandatory Fees</t>
  </si>
  <si>
    <t>Subtotal - Tuition and Fees</t>
  </si>
  <si>
    <r>
      <t xml:space="preserve">OPT OUT HERE
</t>
    </r>
    <r>
      <rPr>
        <i/>
        <u/>
        <sz val="9"/>
        <color theme="10"/>
        <rFont val="Calibri"/>
        <family val="2"/>
        <scheme val="minor"/>
      </rPr>
      <t>(Avail. In July)</t>
    </r>
  </si>
  <si>
    <t>Student Activity Fee</t>
  </si>
  <si>
    <t xml:space="preserve">Tip: If your aid package is not yet finalized, use last year's amounts as estimates. You can update your TIPP plan balance online later. Do NOT include Federal Work Study - it is paid as wages, not applied to your bill. </t>
  </si>
  <si>
    <t>Tulane Installment Prepayment Plan (TIPP) Worksheet | 2026-2027</t>
  </si>
  <si>
    <t>Enter Total Hours:</t>
  </si>
  <si>
    <t>Calculated Tuition and Mandatory Fees:</t>
  </si>
  <si>
    <t>Rate:</t>
  </si>
  <si>
    <t>Recreation Center Fee</t>
  </si>
  <si>
    <t>Campus Health Fee</t>
  </si>
  <si>
    <t>$106 PT; $160 FT</t>
  </si>
  <si>
    <t>$260 FT</t>
  </si>
  <si>
    <t>$437 FT</t>
  </si>
  <si>
    <t>on-prem only</t>
  </si>
  <si>
    <t>Section 2 - Optional / Opt-Out Health Insurance (Charged unless you opt out)</t>
  </si>
  <si>
    <t>Tip: Online students are not required to opt-out of health insurance.  However, if you are an online student but register for one or more on-prem courses, you will be required to opt out.  You must act if you receive notice from Campus Health that an opt-out is required to avoid this expense.</t>
  </si>
  <si>
    <t>If you plan to voluntarily enroll or otherwise not opt out, enter $1,690.50 in column E</t>
  </si>
  <si>
    <t>Section 3 - Financial Aid &amp; Scholarship Deductions</t>
  </si>
  <si>
    <t>Scholarships &amp; Grants</t>
  </si>
  <si>
    <t>A $15 late fee applies per missed installment; 2 missed payments terminates the plan.</t>
  </si>
  <si>
    <r>
      <rPr>
        <i/>
        <u/>
        <sz val="10"/>
        <color theme="5" tint="-0.249977111117893"/>
        <rFont val="Calibri"/>
        <family val="2"/>
        <scheme val="minor"/>
      </rPr>
      <t>How to use this worksheet:</t>
    </r>
    <r>
      <rPr>
        <i/>
        <sz val="10"/>
        <color theme="5" tint="-0.249977111117893"/>
        <rFont val="Calibri"/>
        <family val="2"/>
        <scheme val="minor"/>
      </rPr>
      <t xml:space="preserve">
1) For Section 1: Enter your expected credit hours in ONE ROW based on your primary program. Please review tuition and fee rate publications on our website and adjust your calculation based on your registration plan.
2) For Section 2, if you are on-prem and do not plan to opt out or online and will voluntarily enroll in T-SHIP, enter the premium amount in column E. 
3) Use Section 3 to reduce your estimated bill for any anticipated scholarships, grants, and federal student aid.
4) Use this worksheet total to complete the online TIPP enroll form, available in the Student Accounts Portal.
</t>
    </r>
    <r>
      <rPr>
        <b/>
        <i/>
        <sz val="10"/>
        <color theme="5" tint="-0.249977111117893"/>
        <rFont val="Calibri"/>
        <family val="2"/>
        <scheme val="minor"/>
      </rPr>
      <t xml:space="preserve">TIPP works best with automatic electronic web payments (ACH) through our portal. Please consider making payment after you receive the semester billing statement if paying by bank wire, mailed check, or 529 plan. </t>
    </r>
  </si>
  <si>
    <t>Rates are per semester | Fall &amp; Spring | School of Law</t>
  </si>
  <si>
    <t>Juris Doctor (JD)
Master of Laws (LLM)
Doctor of Jud. Science (SJD)</t>
  </si>
  <si>
    <t>Master of Jurisprudence (MJ)</t>
  </si>
  <si>
    <t>JD, LLM, SJD Tuition</t>
  </si>
  <si>
    <t>Academic Support Services Fee</t>
  </si>
  <si>
    <t>MJ Tuition</t>
  </si>
  <si>
    <t>$178.60 pch, max $1,786</t>
  </si>
  <si>
    <t>$3,618.10/hr
max $36,181</t>
  </si>
  <si>
    <t>$1,300 per hour</t>
  </si>
  <si>
    <r>
      <t>This worksheet is for Law students only. This is an</t>
    </r>
    <r>
      <rPr>
        <b/>
        <i/>
        <sz val="9"/>
        <color theme="0"/>
        <rFont val="Calibri"/>
        <family val="2"/>
        <scheme val="minor"/>
      </rPr>
      <t xml:space="preserve"> ESTIMATE</t>
    </r>
    <r>
      <rPr>
        <i/>
        <sz val="9"/>
        <color theme="0"/>
        <rFont val="Calibri"/>
        <family val="2"/>
        <scheme val="minor"/>
      </rPr>
      <t xml:space="preserve"> of future costs based on your inputs— monitor your semester bill for any charges not included. You can modify your TIPP plan balance online at any time. Questions? Contact Accounts Receivable: acctrec@tulane.edu  |  (504) 865-5368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</si>
</sst>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theme="1"/>
      <name val="Arial"/>
      <family val="2"/>
    </font>
    <font>
      <u/>
      <sz val="11"/>
      <color theme="10"/>
      <name val="Calibri"/>
      <family val="2"/>
      <scheme val="minor"/>
    </font>
    <font>
      <i/>
      <sz val="10"/>
      <color theme="1"/>
      <name val="Calibri"/>
      <family val="2"/>
      <scheme val="minor"/>
    </font>
    <font>
      <i/>
      <sz val="10"/>
      <color theme="5" tint="-0.249977111117893"/>
      <name val="Calibri"/>
      <family val="2"/>
      <scheme val="minor"/>
    </font>
    <font>
      <i/>
      <u/>
      <sz val="10"/>
      <color theme="5" tint="-0.249977111117893"/>
      <name val="Calibri"/>
      <family val="2"/>
      <scheme val="minor"/>
    </font>
    <font>
      <b/>
      <sz val="14"/>
      <color theme="0"/>
      <name val="Calibri"/>
      <family val="2"/>
      <scheme val="minor"/>
    </font>
    <font>
      <b/>
      <sz val="12"/>
      <color theme="0" tint="-4.9989318521683403E-2"/>
      <name val="Calibri"/>
      <family val="2"/>
      <scheme val="minor"/>
    </font>
    <font>
      <b/>
      <sz val="10"/>
      <color theme="0" tint="-4.9989318521683403E-2"/>
      <name val="Calibri"/>
      <family val="2"/>
      <scheme val="minor"/>
    </font>
    <font>
      <b/>
      <i/>
      <sz val="10"/>
      <color theme="0" tint="-4.9989318521683403E-2"/>
      <name val="Calibri"/>
      <family val="2"/>
      <scheme val="minor"/>
    </font>
    <font>
      <b/>
      <sz val="11"/>
      <color theme="0" tint="-4.9989318521683403E-2"/>
      <name val="Calibri"/>
      <family val="2"/>
      <scheme val="minor"/>
    </font>
    <font>
      <b/>
      <i/>
      <sz val="11"/>
      <color theme="0" tint="-4.9989318521683403E-2"/>
      <name val="Calibri"/>
      <family val="2"/>
      <scheme val="minor"/>
    </font>
    <font>
      <b/>
      <i/>
      <sz val="10"/>
      <color theme="5" tint="-0.249977111117893"/>
      <name val="Calibri"/>
      <family val="2"/>
      <scheme val="minor"/>
    </font>
    <font>
      <sz val="8"/>
      <name val="Calibri"/>
      <family val="2"/>
      <scheme val="minor"/>
    </font>
    <font>
      <sz val="10"/>
      <color rgb="FF418FDE"/>
      <name val="Calibri"/>
      <family val="2"/>
      <scheme val="minor"/>
    </font>
    <font>
      <i/>
      <sz val="9"/>
      <color theme="0"/>
      <name val="Calibri"/>
      <family val="2"/>
      <scheme val="minor"/>
    </font>
    <font>
      <b/>
      <sz val="12"/>
      <color theme="7" tint="0.39997558519241921"/>
      <name val="Calibri"/>
      <family val="2"/>
      <scheme val="minor"/>
    </font>
    <font>
      <b/>
      <i/>
      <sz val="12"/>
      <color theme="7" tint="0.39997558519241921"/>
      <name val="Calibri"/>
      <family val="2"/>
      <scheme val="minor"/>
    </font>
    <font>
      <b/>
      <i/>
      <sz val="10"/>
      <color theme="7" tint="0.39997558519241921"/>
      <name val="Calibri"/>
      <family val="2"/>
      <scheme val="minor"/>
    </font>
    <font>
      <b/>
      <i/>
      <sz val="9"/>
      <color theme="1"/>
      <name val="Calibri"/>
      <family val="2"/>
      <scheme val="minor"/>
    </font>
    <font>
      <b/>
      <i/>
      <u/>
      <sz val="9"/>
      <color theme="1"/>
      <name val="Calibri"/>
      <family val="2"/>
      <scheme val="minor"/>
    </font>
    <font>
      <b/>
      <u/>
      <sz val="10"/>
      <color theme="0" tint="-4.9989318521683403E-2"/>
      <name val="Calibri"/>
      <family val="2"/>
      <scheme val="minor"/>
    </font>
    <font>
      <sz val="9"/>
      <color theme="1"/>
      <name val="Calibri"/>
      <family val="2"/>
      <scheme val="minor"/>
    </font>
    <font>
      <i/>
      <u/>
      <sz val="9"/>
      <color theme="10"/>
      <name val="Calibri"/>
      <family val="2"/>
      <scheme val="minor"/>
    </font>
    <font>
      <i/>
      <sz val="8"/>
      <color theme="1"/>
      <name val="Calibri"/>
      <family val="2"/>
      <scheme val="minor"/>
    </font>
    <font>
      <b/>
      <i/>
      <sz val="9"/>
      <color theme="0"/>
      <name val="Calibri"/>
      <family val="2"/>
      <scheme val="minor"/>
    </font>
    <font>
      <sz val="9"/>
      <color rgb="FFE0E6F4"/>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418FDE"/>
        <bgColor indexed="64"/>
      </patternFill>
    </fill>
    <fill>
      <patternFill patternType="solid">
        <fgColor rgb="FF00383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rgb="FFE9EDF7"/>
        <bgColor indexed="64"/>
      </patternFill>
    </fill>
  </fills>
  <borders count="15">
    <border>
      <left/>
      <right/>
      <top/>
      <bottom/>
      <diagonal/>
    </border>
    <border>
      <left/>
      <right style="thin">
        <color theme="9" tint="-0.499984740745262"/>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indexed="64"/>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indexed="64"/>
      </bottom>
      <diagonal/>
    </border>
    <border>
      <left style="thin">
        <color theme="8" tint="0.59996337778862885"/>
      </left>
      <right style="thin">
        <color theme="8" tint="0.59996337778862885"/>
      </right>
      <top/>
      <bottom style="thin">
        <color theme="8" tint="0.59996337778862885"/>
      </bottom>
      <diagonal/>
    </border>
    <border>
      <left style="thin">
        <color rgb="FF418FDE"/>
      </left>
      <right style="thin">
        <color rgb="FF418FDE"/>
      </right>
      <top style="thin">
        <color rgb="FF418FDE"/>
      </top>
      <bottom style="thin">
        <color rgb="FF418FDE"/>
      </bottom>
      <diagonal/>
    </border>
    <border>
      <left/>
      <right style="thin">
        <color theme="8" tint="0.59996337778862885"/>
      </right>
      <top style="thin">
        <color theme="8" tint="0.59996337778862885"/>
      </top>
      <bottom/>
      <diagonal/>
    </border>
    <border>
      <left style="thin">
        <color theme="8" tint="0.59996337778862885"/>
      </left>
      <right/>
      <top/>
      <bottom style="thin">
        <color theme="8" tint="0.59996337778862885"/>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1">
    <xf numFmtId="0" fontId="0" fillId="0" borderId="0" xfId="0"/>
    <xf numFmtId="44" fontId="4" fillId="0" borderId="0" xfId="1" applyFont="1" applyProtection="1"/>
    <xf numFmtId="44" fontId="14" fillId="5" borderId="0" xfId="1" applyFont="1" applyFill="1" applyAlignment="1" applyProtection="1">
      <alignment horizontal="center" vertical="center" wrapText="1"/>
    </xf>
    <xf numFmtId="44" fontId="6" fillId="6" borderId="6" xfId="1" applyFont="1" applyFill="1" applyBorder="1" applyAlignment="1" applyProtection="1">
      <alignment horizontal="center" wrapText="1"/>
    </xf>
    <xf numFmtId="164" fontId="6" fillId="6" borderId="6" xfId="1" applyNumberFormat="1" applyFont="1" applyFill="1" applyBorder="1" applyAlignment="1" applyProtection="1">
      <alignment horizontal="right" wrapText="1"/>
    </xf>
    <xf numFmtId="164" fontId="6" fillId="6" borderId="10" xfId="1" applyNumberFormat="1" applyFont="1" applyFill="1" applyBorder="1" applyAlignment="1" applyProtection="1">
      <alignment horizontal="right" wrapText="1"/>
    </xf>
    <xf numFmtId="44" fontId="4" fillId="7" borderId="0" xfId="1" applyFont="1" applyFill="1" applyProtection="1"/>
    <xf numFmtId="164" fontId="4" fillId="9" borderId="5" xfId="1" applyNumberFormat="1" applyFont="1" applyFill="1" applyBorder="1" applyAlignment="1" applyProtection="1">
      <alignment horizontal="right" wrapText="1"/>
    </xf>
    <xf numFmtId="164" fontId="4" fillId="9" borderId="5" xfId="1" applyNumberFormat="1" applyFont="1" applyFill="1" applyBorder="1" applyAlignment="1" applyProtection="1">
      <alignment horizontal="right" vertical="center" wrapText="1"/>
    </xf>
    <xf numFmtId="44" fontId="22" fillId="5" borderId="0" xfId="1" applyFont="1" applyFill="1" applyAlignment="1" applyProtection="1">
      <alignment horizontal="center" vertical="center" wrapText="1"/>
    </xf>
    <xf numFmtId="164" fontId="22" fillId="5" borderId="0" xfId="1" applyNumberFormat="1" applyFont="1" applyFill="1" applyAlignment="1" applyProtection="1">
      <alignment horizontal="center" vertical="center" wrapText="1"/>
    </xf>
    <xf numFmtId="164" fontId="4" fillId="9" borderId="9" xfId="1" applyNumberFormat="1" applyFont="1" applyFill="1" applyBorder="1" applyAlignment="1" applyProtection="1">
      <alignment horizontal="right" wrapText="1"/>
    </xf>
    <xf numFmtId="0" fontId="8" fillId="9" borderId="7" xfId="2" applyFill="1" applyBorder="1" applyAlignment="1" applyProtection="1">
      <alignment horizontal="center" vertical="center" wrapText="1"/>
      <protection locked="0"/>
    </xf>
    <xf numFmtId="164" fontId="4" fillId="9" borderId="12" xfId="1" applyNumberFormat="1" applyFont="1" applyFill="1" applyBorder="1" applyAlignment="1" applyProtection="1">
      <alignment horizontal="right" vertical="center" wrapText="1"/>
      <protection locked="0"/>
    </xf>
    <xf numFmtId="164" fontId="4" fillId="9" borderId="12" xfId="1" applyNumberFormat="1" applyFont="1" applyFill="1" applyBorder="1" applyAlignment="1" applyProtection="1">
      <alignment horizontal="right" wrapText="1"/>
      <protection locked="0"/>
    </xf>
    <xf numFmtId="164" fontId="6" fillId="9" borderId="5" xfId="1" applyNumberFormat="1" applyFont="1" applyFill="1" applyBorder="1" applyAlignment="1" applyProtection="1">
      <alignment horizontal="center" wrapText="1"/>
    </xf>
    <xf numFmtId="0" fontId="4" fillId="0" borderId="0" xfId="0" applyFont="1"/>
    <xf numFmtId="0" fontId="6" fillId="0" borderId="0" xfId="0" applyFont="1" applyAlignment="1">
      <alignment horizontal="center"/>
    </xf>
    <xf numFmtId="0" fontId="3" fillId="0" borderId="0" xfId="0" applyFont="1"/>
    <xf numFmtId="0" fontId="14" fillId="4" borderId="0" xfId="0" applyFont="1" applyFill="1" applyAlignment="1">
      <alignment horizontal="center" vertical="center"/>
    </xf>
    <xf numFmtId="0" fontId="16" fillId="4" borderId="0" xfId="0" applyFont="1" applyFill="1" applyAlignment="1">
      <alignment horizontal="center" vertical="center"/>
    </xf>
    <xf numFmtId="0" fontId="4" fillId="0" borderId="0" xfId="0" applyFont="1" applyAlignment="1">
      <alignment horizontal="center" vertical="center"/>
    </xf>
    <xf numFmtId="0" fontId="13" fillId="5" borderId="0" xfId="0" applyFont="1" applyFill="1" applyAlignment="1">
      <alignment horizontal="left" vertical="center"/>
    </xf>
    <xf numFmtId="0" fontId="15" fillId="5" borderId="0" xfId="0" applyFont="1" applyFill="1" applyAlignment="1">
      <alignment horizontal="left" vertical="center"/>
    </xf>
    <xf numFmtId="0" fontId="27" fillId="5" borderId="0" xfId="0" applyFont="1" applyFill="1" applyAlignment="1">
      <alignment horizontal="center" vertical="center"/>
    </xf>
    <xf numFmtId="0" fontId="4" fillId="0" borderId="0" xfId="0" applyFont="1" applyAlignment="1">
      <alignment vertical="center"/>
    </xf>
    <xf numFmtId="0" fontId="4" fillId="9" borderId="5" xfId="0" applyFont="1" applyFill="1" applyBorder="1" applyAlignment="1">
      <alignment horizontal="left"/>
    </xf>
    <xf numFmtId="0" fontId="6" fillId="9" borderId="5" xfId="0" applyFont="1" applyFill="1" applyBorder="1" applyAlignment="1">
      <alignment horizontal="right"/>
    </xf>
    <xf numFmtId="2" fontId="30" fillId="9" borderId="11" xfId="0" applyNumberFormat="1" applyFont="1" applyFill="1" applyBorder="1" applyAlignment="1">
      <alignment horizontal="center" vertical="center"/>
    </xf>
    <xf numFmtId="0" fontId="3" fillId="6" borderId="6" xfId="0" applyFont="1" applyFill="1" applyBorder="1" applyAlignment="1">
      <alignment horizontal="center"/>
    </xf>
    <xf numFmtId="0" fontId="5" fillId="6" borderId="6" xfId="0" applyFont="1" applyFill="1" applyBorder="1" applyAlignment="1">
      <alignment horizontal="right"/>
    </xf>
    <xf numFmtId="0" fontId="6" fillId="6" borderId="6" xfId="0" applyFont="1" applyFill="1" applyBorder="1" applyAlignment="1">
      <alignment horizontal="center"/>
    </xf>
    <xf numFmtId="0" fontId="14" fillId="5" borderId="0" xfId="0" applyFont="1" applyFill="1" applyAlignment="1">
      <alignment horizontal="center" vertical="center"/>
    </xf>
    <xf numFmtId="0" fontId="4" fillId="0" borderId="5" xfId="0" applyFont="1" applyBorder="1" applyAlignment="1">
      <alignment horizontal="left"/>
    </xf>
    <xf numFmtId="0" fontId="5" fillId="9" borderId="13" xfId="0" applyFont="1" applyFill="1" applyBorder="1" applyAlignment="1">
      <alignment horizontal="center" vertical="center"/>
    </xf>
    <xf numFmtId="0" fontId="4" fillId="9" borderId="5" xfId="0" applyFont="1" applyFill="1" applyBorder="1" applyAlignment="1">
      <alignment horizontal="left" vertical="center" wrapText="1"/>
    </xf>
    <xf numFmtId="0" fontId="25" fillId="9" borderId="14" xfId="0" applyFont="1" applyFill="1" applyBorder="1" applyAlignment="1">
      <alignment horizontal="right"/>
    </xf>
    <xf numFmtId="0" fontId="25" fillId="9" borderId="7" xfId="0" applyFont="1" applyFill="1" applyBorder="1" applyAlignment="1">
      <alignment horizontal="right"/>
    </xf>
    <xf numFmtId="0" fontId="7" fillId="0" borderId="0" xfId="0" applyFont="1"/>
    <xf numFmtId="0" fontId="2" fillId="0" borderId="0" xfId="0" applyFont="1"/>
    <xf numFmtId="0" fontId="22" fillId="5" borderId="0" xfId="0" applyFont="1" applyFill="1" applyAlignment="1">
      <alignment horizontal="left" vertical="center"/>
    </xf>
    <xf numFmtId="0" fontId="23" fillId="5" borderId="0" xfId="0" applyFont="1" applyFill="1" applyAlignment="1">
      <alignment horizontal="left" vertical="center"/>
    </xf>
    <xf numFmtId="0" fontId="22" fillId="5" borderId="0" xfId="0" applyFont="1" applyFill="1" applyAlignment="1">
      <alignment horizontal="center" vertical="center"/>
    </xf>
    <xf numFmtId="0" fontId="24" fillId="5" borderId="0" xfId="0" applyFont="1" applyFill="1" applyAlignment="1">
      <alignment horizontal="left" vertical="center"/>
    </xf>
    <xf numFmtId="0" fontId="7" fillId="7" borderId="0" xfId="0" applyFont="1" applyFill="1"/>
    <xf numFmtId="0" fontId="9" fillId="7" borderId="0" xfId="0" applyFont="1" applyFill="1" applyAlignment="1">
      <alignment horizontal="left" vertical="top" wrapText="1"/>
    </xf>
    <xf numFmtId="0" fontId="20" fillId="7" borderId="0" xfId="0" applyFont="1" applyFill="1" applyAlignment="1">
      <alignment horizontal="left" vertical="top" wrapText="1"/>
    </xf>
    <xf numFmtId="0" fontId="4" fillId="7" borderId="0" xfId="0" applyFont="1" applyFill="1"/>
    <xf numFmtId="2" fontId="32" fillId="9" borderId="5" xfId="0" applyNumberFormat="1" applyFont="1" applyFill="1" applyBorder="1" applyAlignment="1">
      <alignment horizontal="center"/>
    </xf>
    <xf numFmtId="0" fontId="4" fillId="9" borderId="5" xfId="0" applyFont="1" applyFill="1" applyBorder="1" applyAlignment="1">
      <alignment horizontal="right" vertical="center" wrapText="1"/>
    </xf>
    <xf numFmtId="164" fontId="9" fillId="9" borderId="7" xfId="1" applyNumberFormat="1" applyFont="1" applyFill="1" applyBorder="1" applyAlignment="1" applyProtection="1">
      <alignment horizontal="right" vertical="center" wrapText="1"/>
    </xf>
    <xf numFmtId="2" fontId="28" fillId="9" borderId="12" xfId="0" applyNumberFormat="1" applyFont="1" applyFill="1" applyBorder="1" applyAlignment="1" applyProtection="1">
      <alignment horizontal="center" vertical="center"/>
      <protection locked="0"/>
    </xf>
    <xf numFmtId="0" fontId="4" fillId="9" borderId="5" xfId="0" applyFont="1" applyFill="1" applyBorder="1" applyAlignment="1">
      <alignment horizontal="right" vertical="center"/>
    </xf>
    <xf numFmtId="164" fontId="4" fillId="9" borderId="7" xfId="1" applyNumberFormat="1" applyFont="1" applyFill="1" applyBorder="1" applyAlignment="1" applyProtection="1">
      <alignment horizontal="right" vertical="center" wrapText="1"/>
    </xf>
    <xf numFmtId="2" fontId="28" fillId="9" borderId="11" xfId="0" applyNumberFormat="1" applyFont="1" applyFill="1" applyBorder="1" applyAlignment="1">
      <alignment horizontal="center" vertical="center"/>
    </xf>
    <xf numFmtId="164" fontId="4" fillId="9" borderId="9" xfId="1" applyNumberFormat="1" applyFont="1" applyFill="1" applyBorder="1" applyAlignment="1" applyProtection="1">
      <alignment horizontal="right" vertical="center" wrapText="1"/>
    </xf>
    <xf numFmtId="0" fontId="6" fillId="2" borderId="0" xfId="0" applyFont="1" applyFill="1" applyAlignment="1">
      <alignment horizontal="center"/>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9" fillId="7" borderId="0" xfId="0" applyFont="1" applyFill="1" applyAlignment="1">
      <alignment horizontal="left" vertical="top" wrapText="1"/>
    </xf>
    <xf numFmtId="0" fontId="12" fillId="5" borderId="0" xfId="0" applyFont="1" applyFill="1" applyAlignment="1">
      <alignment horizontal="center" vertical="center"/>
    </xf>
    <xf numFmtId="0" fontId="12" fillId="5" borderId="1" xfId="0" applyFont="1" applyFill="1" applyBorder="1" applyAlignment="1">
      <alignment horizontal="center" vertical="center"/>
    </xf>
    <xf numFmtId="0" fontId="16" fillId="5" borderId="0" xfId="0" applyFont="1" applyFill="1" applyAlignment="1">
      <alignment horizontal="center" vertical="center"/>
    </xf>
    <xf numFmtId="0" fontId="16" fillId="5" borderId="1" xfId="0" applyFont="1" applyFill="1" applyBorder="1" applyAlignment="1">
      <alignment horizontal="center" vertical="center"/>
    </xf>
    <xf numFmtId="0" fontId="17" fillId="5" borderId="0" xfId="0" applyFont="1" applyFill="1" applyAlignment="1">
      <alignment horizontal="center" vertical="center"/>
    </xf>
    <xf numFmtId="0" fontId="17" fillId="5" borderId="1"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8" xfId="0" applyFont="1" applyFill="1" applyBorder="1" applyAlignment="1">
      <alignment horizontal="center" vertical="center"/>
    </xf>
    <xf numFmtId="0" fontId="20" fillId="7" borderId="0" xfId="0" applyFont="1" applyFill="1" applyAlignment="1">
      <alignment horizontal="left" vertical="top" wrapText="1"/>
    </xf>
    <xf numFmtId="0" fontId="21" fillId="8" borderId="0" xfId="0" applyFont="1" applyFill="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0E6F4"/>
      <color rgb="FF418FDE"/>
      <color rgb="FFE9EDF7"/>
      <color rgb="FF006747"/>
      <color rgb="FF003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mpushealth.tulane.edu/insurance-billing/how-opt-out-t-sh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1A27-9BF9-44B6-9084-EDFC0151514F}">
  <dimension ref="A1:E52"/>
  <sheetViews>
    <sheetView tabSelected="1" workbookViewId="0">
      <selection activeCell="D11" sqref="D11"/>
    </sheetView>
  </sheetViews>
  <sheetFormatPr defaultColWidth="9.140625" defaultRowHeight="12.75" x14ac:dyDescent="0.2"/>
  <cols>
    <col min="1" max="1" width="2.140625" style="16" customWidth="1"/>
    <col min="2" max="2" width="37.42578125" style="16" customWidth="1"/>
    <col min="3" max="3" width="21.28515625" style="1" customWidth="1"/>
    <col min="4" max="4" width="14.28515625" style="16" customWidth="1"/>
    <col min="5" max="5" width="13.42578125" style="1" customWidth="1"/>
    <col min="6" max="6" width="9.140625" style="16"/>
    <col min="7" max="7" width="9.140625" style="16" customWidth="1"/>
    <col min="8" max="16384" width="9.140625" style="16"/>
  </cols>
  <sheetData>
    <row r="1" spans="1:5" x14ac:dyDescent="0.2">
      <c r="A1" s="56" t="s">
        <v>4</v>
      </c>
      <c r="B1" s="56"/>
      <c r="C1" s="56"/>
      <c r="D1" s="56"/>
      <c r="E1" s="56"/>
    </row>
    <row r="2" spans="1:5" ht="23.25" customHeight="1" x14ac:dyDescent="0.2">
      <c r="A2" s="61" t="s">
        <v>0</v>
      </c>
      <c r="B2" s="61"/>
      <c r="C2" s="61"/>
      <c r="D2" s="61"/>
      <c r="E2" s="62"/>
    </row>
    <row r="3" spans="1:5" ht="15" customHeight="1" x14ac:dyDescent="0.2">
      <c r="A3" s="63" t="s">
        <v>31</v>
      </c>
      <c r="B3" s="63"/>
      <c r="C3" s="63"/>
      <c r="D3" s="63"/>
      <c r="E3" s="64"/>
    </row>
    <row r="4" spans="1:5" s="17" customFormat="1" ht="15" x14ac:dyDescent="0.2">
      <c r="A4" s="65" t="s">
        <v>48</v>
      </c>
      <c r="B4" s="65"/>
      <c r="C4" s="65"/>
      <c r="D4" s="65"/>
      <c r="E4" s="66"/>
    </row>
    <row r="5" spans="1:5" customFormat="1" ht="3.75" customHeight="1" x14ac:dyDescent="0.25"/>
    <row r="6" spans="1:5" ht="122.25" customHeight="1" x14ac:dyDescent="0.2">
      <c r="B6" s="57" t="s">
        <v>47</v>
      </c>
      <c r="C6" s="58"/>
      <c r="D6" s="58"/>
      <c r="E6" s="59"/>
    </row>
    <row r="7" spans="1:5" ht="4.5" customHeight="1" x14ac:dyDescent="0.25">
      <c r="A7" s="18"/>
      <c r="B7" s="18"/>
      <c r="C7" s="18"/>
      <c r="D7" s="18"/>
      <c r="E7" s="18"/>
    </row>
    <row r="8" spans="1:5" s="21" customFormat="1" ht="20.25" customHeight="1" x14ac:dyDescent="0.25">
      <c r="A8" s="19"/>
      <c r="B8" s="20" t="s">
        <v>1</v>
      </c>
      <c r="C8" s="20" t="s">
        <v>2</v>
      </c>
      <c r="D8" s="20" t="s">
        <v>3</v>
      </c>
      <c r="E8" s="20" t="s">
        <v>5</v>
      </c>
    </row>
    <row r="9" spans="1:5" customFormat="1" ht="3.75" customHeight="1" x14ac:dyDescent="0.25"/>
    <row r="10" spans="1:5" s="25" customFormat="1" ht="21.75" customHeight="1" x14ac:dyDescent="0.25">
      <c r="A10" s="22" t="s">
        <v>26</v>
      </c>
      <c r="B10" s="23"/>
      <c r="C10" s="2"/>
      <c r="D10" s="24"/>
      <c r="E10" s="2"/>
    </row>
    <row r="11" spans="1:5" ht="41.25" customHeight="1" x14ac:dyDescent="0.2">
      <c r="A11" s="26"/>
      <c r="B11" s="49" t="s">
        <v>49</v>
      </c>
      <c r="C11" s="50" t="s">
        <v>32</v>
      </c>
      <c r="D11" s="51">
        <v>0</v>
      </c>
      <c r="E11" s="11"/>
    </row>
    <row r="12" spans="1:5" ht="29.25" customHeight="1" x14ac:dyDescent="0.2">
      <c r="A12" s="26"/>
      <c r="B12" s="52" t="s">
        <v>50</v>
      </c>
      <c r="C12" s="50" t="s">
        <v>32</v>
      </c>
      <c r="D12" s="51">
        <v>0</v>
      </c>
      <c r="E12" s="11"/>
    </row>
    <row r="13" spans="1:5" ht="12.75" customHeight="1" x14ac:dyDescent="0.2">
      <c r="A13" s="26"/>
      <c r="B13" s="27" t="s">
        <v>33</v>
      </c>
      <c r="C13" s="15" t="s">
        <v>34</v>
      </c>
      <c r="D13" s="48"/>
      <c r="E13" s="7"/>
    </row>
    <row r="14" spans="1:5" ht="25.5" x14ac:dyDescent="0.2">
      <c r="A14" s="26"/>
      <c r="B14" s="52" t="s">
        <v>51</v>
      </c>
      <c r="C14" s="53" t="s">
        <v>55</v>
      </c>
      <c r="D14" s="54"/>
      <c r="E14" s="55">
        <f>IF(D11&gt;9.99,36181,D11*3618.1)</f>
        <v>0</v>
      </c>
    </row>
    <row r="15" spans="1:5" ht="12.75" customHeight="1" x14ac:dyDescent="0.2">
      <c r="A15" s="26"/>
      <c r="B15" s="52" t="s">
        <v>53</v>
      </c>
      <c r="C15" s="53" t="s">
        <v>56</v>
      </c>
      <c r="D15" s="54"/>
      <c r="E15" s="55">
        <f>D12*1300</f>
        <v>0</v>
      </c>
    </row>
    <row r="16" spans="1:5" ht="12.75" customHeight="1" x14ac:dyDescent="0.2">
      <c r="A16" s="26"/>
      <c r="B16" s="52" t="s">
        <v>52</v>
      </c>
      <c r="C16" s="53" t="s">
        <v>54</v>
      </c>
      <c r="D16" s="54"/>
      <c r="E16" s="55">
        <f>IF(SUM(D11)&lt;0.01,0,IF(SUM(D11)&lt;10,178.6*SUM(D11),1786))</f>
        <v>0</v>
      </c>
    </row>
    <row r="17" spans="1:5" ht="12.75" customHeight="1" x14ac:dyDescent="0.2">
      <c r="A17" s="26"/>
      <c r="B17" s="52" t="s">
        <v>29</v>
      </c>
      <c r="C17" s="8" t="s">
        <v>37</v>
      </c>
      <c r="D17" s="28" t="s">
        <v>40</v>
      </c>
      <c r="E17" s="8">
        <f>IF($D$11&lt;0.01,0,IF($D$11&lt;10,106,160))</f>
        <v>0</v>
      </c>
    </row>
    <row r="18" spans="1:5" ht="12.75" customHeight="1" x14ac:dyDescent="0.2">
      <c r="A18" s="26"/>
      <c r="B18" s="52" t="s">
        <v>35</v>
      </c>
      <c r="C18" s="8" t="s">
        <v>38</v>
      </c>
      <c r="D18" s="28" t="s">
        <v>40</v>
      </c>
      <c r="E18" s="8">
        <f>IF($D$11&lt;0.01,0,IF($D$11&lt;10,0,260))</f>
        <v>0</v>
      </c>
    </row>
    <row r="19" spans="1:5" ht="12.75" customHeight="1" x14ac:dyDescent="0.2">
      <c r="A19" s="26"/>
      <c r="B19" s="52" t="s">
        <v>36</v>
      </c>
      <c r="C19" s="8" t="s">
        <v>39</v>
      </c>
      <c r="D19" s="28" t="s">
        <v>40</v>
      </c>
      <c r="E19" s="8">
        <f>IF($D$11&lt;0.01,0,IF($D$11&lt;10,0,437))</f>
        <v>0</v>
      </c>
    </row>
    <row r="20" spans="1:5" ht="16.5" customHeight="1" x14ac:dyDescent="0.25">
      <c r="A20" s="29"/>
      <c r="B20" s="30" t="s">
        <v>27</v>
      </c>
      <c r="C20" s="3"/>
      <c r="D20" s="31"/>
      <c r="E20" s="4">
        <f>SUM(E14:E19)</f>
        <v>0</v>
      </c>
    </row>
    <row r="21" spans="1:5" ht="4.5" customHeight="1" x14ac:dyDescent="0.2"/>
    <row r="22" spans="1:5" s="25" customFormat="1" ht="22.5" customHeight="1" x14ac:dyDescent="0.25">
      <c r="A22" s="22" t="s">
        <v>41</v>
      </c>
      <c r="B22" s="23"/>
      <c r="C22" s="2"/>
      <c r="D22" s="32"/>
      <c r="E22" s="2"/>
    </row>
    <row r="23" spans="1:5" ht="42.75" customHeight="1" x14ac:dyDescent="0.2">
      <c r="A23" s="33"/>
      <c r="B23" s="57" t="s">
        <v>42</v>
      </c>
      <c r="C23" s="58"/>
      <c r="D23" s="58"/>
      <c r="E23" s="59"/>
    </row>
    <row r="24" spans="1:5" ht="15.75" customHeight="1" x14ac:dyDescent="0.2">
      <c r="A24" s="26"/>
      <c r="B24" s="67" t="s">
        <v>43</v>
      </c>
      <c r="C24" s="68"/>
      <c r="D24" s="68"/>
      <c r="E24" s="34" t="s">
        <v>24</v>
      </c>
    </row>
    <row r="25" spans="1:5" ht="30.75" customHeight="1" x14ac:dyDescent="0.2">
      <c r="A25" s="26"/>
      <c r="B25" s="35" t="s">
        <v>6</v>
      </c>
      <c r="C25" s="8">
        <v>1690.5</v>
      </c>
      <c r="D25" s="12" t="s">
        <v>28</v>
      </c>
      <c r="E25" s="13">
        <v>0</v>
      </c>
    </row>
    <row r="26" spans="1:5" ht="16.5" customHeight="1" x14ac:dyDescent="0.25">
      <c r="A26" s="29"/>
      <c r="B26" s="30" t="s">
        <v>7</v>
      </c>
      <c r="C26" s="3"/>
      <c r="D26" s="31"/>
      <c r="E26" s="5">
        <f>SUM(E25:E25)</f>
        <v>0</v>
      </c>
    </row>
    <row r="27" spans="1:5" ht="6" customHeight="1" x14ac:dyDescent="0.2"/>
    <row r="28" spans="1:5" s="25" customFormat="1" ht="22.5" customHeight="1" x14ac:dyDescent="0.25">
      <c r="A28" s="22" t="s">
        <v>44</v>
      </c>
      <c r="B28" s="23"/>
      <c r="C28" s="2"/>
      <c r="D28" s="32"/>
      <c r="E28" s="2"/>
    </row>
    <row r="29" spans="1:5" ht="28.5" customHeight="1" x14ac:dyDescent="0.2">
      <c r="A29" s="33"/>
      <c r="B29" s="57" t="s">
        <v>30</v>
      </c>
      <c r="C29" s="58"/>
      <c r="D29" s="58"/>
      <c r="E29" s="59"/>
    </row>
    <row r="30" spans="1:5" x14ac:dyDescent="0.2">
      <c r="A30" s="26"/>
      <c r="B30" s="26" t="s">
        <v>45</v>
      </c>
      <c r="C30" s="7"/>
      <c r="D30" s="36" t="s">
        <v>25</v>
      </c>
      <c r="E30" s="14">
        <v>0</v>
      </c>
    </row>
    <row r="31" spans="1:5" x14ac:dyDescent="0.2">
      <c r="A31" s="26"/>
      <c r="B31" s="26" t="s">
        <v>8</v>
      </c>
      <c r="C31" s="7"/>
      <c r="D31" s="37" t="s">
        <v>25</v>
      </c>
      <c r="E31" s="14">
        <v>0</v>
      </c>
    </row>
    <row r="32" spans="1:5" x14ac:dyDescent="0.2">
      <c r="A32" s="26"/>
      <c r="B32" s="26" t="s">
        <v>9</v>
      </c>
      <c r="C32" s="7"/>
      <c r="D32" s="37" t="s">
        <v>25</v>
      </c>
      <c r="E32" s="14">
        <v>0</v>
      </c>
    </row>
    <row r="33" spans="1:5" ht="16.5" customHeight="1" x14ac:dyDescent="0.25">
      <c r="A33" s="29"/>
      <c r="B33" s="30" t="s">
        <v>10</v>
      </c>
      <c r="C33" s="3"/>
      <c r="D33" s="31"/>
      <c r="E33" s="5">
        <f>SUM(E30:E32)</f>
        <v>0</v>
      </c>
    </row>
    <row r="34" spans="1:5" s="39" customFormat="1" ht="15" x14ac:dyDescent="0.25">
      <c r="A34" s="38"/>
      <c r="B34" s="16"/>
      <c r="C34" s="1"/>
      <c r="D34" s="16"/>
      <c r="E34" s="1"/>
    </row>
    <row r="35" spans="1:5" s="39" customFormat="1" ht="6" customHeight="1" x14ac:dyDescent="0.25">
      <c r="A35" s="22"/>
      <c r="B35" s="23"/>
      <c r="C35" s="2"/>
      <c r="D35" s="32"/>
      <c r="E35" s="2"/>
    </row>
    <row r="36" spans="1:5" s="39" customFormat="1" ht="15.75" x14ac:dyDescent="0.25">
      <c r="A36" s="40" t="s">
        <v>22</v>
      </c>
      <c r="B36" s="41"/>
      <c r="C36" s="9"/>
      <c r="D36" s="42"/>
      <c r="E36" s="10">
        <f>IF((E20+E26-E33)&lt;0,0,E20+E26-E33)</f>
        <v>0</v>
      </c>
    </row>
    <row r="37" spans="1:5" s="39" customFormat="1" ht="11.25" customHeight="1" x14ac:dyDescent="0.25">
      <c r="A37" s="22"/>
      <c r="B37" s="43" t="s">
        <v>23</v>
      </c>
      <c r="C37" s="2"/>
      <c r="D37" s="32"/>
      <c r="E37" s="2"/>
    </row>
    <row r="38" spans="1:5" ht="8.25" customHeight="1" x14ac:dyDescent="0.2"/>
    <row r="39" spans="1:5" s="25" customFormat="1" ht="22.5" customHeight="1" x14ac:dyDescent="0.25">
      <c r="A39" s="22" t="s">
        <v>11</v>
      </c>
      <c r="B39" s="23"/>
      <c r="C39" s="2"/>
      <c r="D39" s="32"/>
      <c r="E39" s="2"/>
    </row>
    <row r="40" spans="1:5" x14ac:dyDescent="0.2">
      <c r="A40" s="44"/>
      <c r="B40" s="60" t="s">
        <v>46</v>
      </c>
      <c r="C40" s="60"/>
      <c r="D40" s="60"/>
      <c r="E40" s="60"/>
    </row>
    <row r="41" spans="1:5" x14ac:dyDescent="0.2">
      <c r="A41" s="44"/>
      <c r="B41" s="46" t="s">
        <v>20</v>
      </c>
      <c r="C41" s="45"/>
      <c r="D41" s="45"/>
      <c r="E41" s="45"/>
    </row>
    <row r="42" spans="1:5" x14ac:dyDescent="0.2">
      <c r="A42" s="44"/>
      <c r="B42" s="47" t="s">
        <v>12</v>
      </c>
      <c r="C42" s="6" t="s">
        <v>16</v>
      </c>
      <c r="D42" s="47"/>
      <c r="E42" s="6">
        <f>$E$36/2</f>
        <v>0</v>
      </c>
    </row>
    <row r="43" spans="1:5" x14ac:dyDescent="0.2">
      <c r="A43" s="47"/>
      <c r="B43" s="47" t="s">
        <v>13</v>
      </c>
      <c r="C43" s="6" t="s">
        <v>17</v>
      </c>
      <c r="D43" s="47"/>
      <c r="E43" s="6">
        <f>$E$36/3</f>
        <v>0</v>
      </c>
    </row>
    <row r="44" spans="1:5" x14ac:dyDescent="0.2">
      <c r="A44" s="47"/>
      <c r="B44" s="47" t="s">
        <v>14</v>
      </c>
      <c r="C44" s="6" t="s">
        <v>18</v>
      </c>
      <c r="D44" s="47"/>
      <c r="E44" s="6">
        <f>$E$36/4</f>
        <v>0</v>
      </c>
    </row>
    <row r="45" spans="1:5" x14ac:dyDescent="0.2">
      <c r="A45" s="47"/>
      <c r="B45" s="47" t="s">
        <v>15</v>
      </c>
      <c r="C45" s="6" t="s">
        <v>19</v>
      </c>
      <c r="D45" s="47"/>
      <c r="E45" s="6">
        <f>$E$36/5</f>
        <v>0</v>
      </c>
    </row>
    <row r="46" spans="1:5" ht="15" customHeight="1" x14ac:dyDescent="0.2">
      <c r="A46" s="44"/>
      <c r="B46" s="69" t="s">
        <v>21</v>
      </c>
      <c r="C46" s="69"/>
      <c r="D46" s="45"/>
      <c r="E46" s="45"/>
    </row>
    <row r="47" spans="1:5" x14ac:dyDescent="0.2">
      <c r="A47" s="44"/>
      <c r="B47" s="47" t="s">
        <v>12</v>
      </c>
      <c r="C47" s="6" t="s">
        <v>16</v>
      </c>
      <c r="D47" s="47"/>
      <c r="E47" s="6">
        <f>($E$36)/2*1.03</f>
        <v>0</v>
      </c>
    </row>
    <row r="48" spans="1:5" x14ac:dyDescent="0.2">
      <c r="A48" s="47"/>
      <c r="B48" s="47" t="s">
        <v>13</v>
      </c>
      <c r="C48" s="6" t="s">
        <v>17</v>
      </c>
      <c r="D48" s="47"/>
      <c r="E48" s="6">
        <f>($E$36)/3*1.03</f>
        <v>0</v>
      </c>
    </row>
    <row r="49" spans="1:5" x14ac:dyDescent="0.2">
      <c r="A49" s="47"/>
      <c r="B49" s="47" t="s">
        <v>14</v>
      </c>
      <c r="C49" s="6" t="s">
        <v>18</v>
      </c>
      <c r="D49" s="47"/>
      <c r="E49" s="6">
        <f>($E$36)/4*1.03</f>
        <v>0</v>
      </c>
    </row>
    <row r="50" spans="1:5" x14ac:dyDescent="0.2">
      <c r="A50" s="47"/>
      <c r="B50" s="47" t="s">
        <v>15</v>
      </c>
      <c r="C50" s="6" t="s">
        <v>19</v>
      </c>
      <c r="D50" s="47"/>
      <c r="E50" s="6">
        <f>($E$36)/5*1.03</f>
        <v>0</v>
      </c>
    </row>
    <row r="51" spans="1:5" ht="40.5" customHeight="1" x14ac:dyDescent="0.2">
      <c r="A51" s="70" t="s">
        <v>57</v>
      </c>
      <c r="B51" s="70"/>
      <c r="C51" s="70"/>
      <c r="D51" s="70"/>
      <c r="E51" s="70"/>
    </row>
    <row r="52" spans="1:5" x14ac:dyDescent="0.2">
      <c r="A52" s="56" t="s">
        <v>4</v>
      </c>
      <c r="B52" s="56"/>
      <c r="C52" s="56"/>
      <c r="D52" s="56"/>
      <c r="E52" s="56"/>
    </row>
  </sheetData>
  <sheetProtection algorithmName="SHA-512" hashValue="JiA4JrZLnMFX0QEFSChzZ3A3VdVQF+PFNKAZ/614YxTqVR1bNGowckExuzL66uc+bpuNIJj6CmG4H0oqUnifjQ==" saltValue="cdsGA8LFmq9tnupFTU/iHg==" spinCount="100000" sheet="1" selectLockedCells="1"/>
  <mergeCells count="12">
    <mergeCell ref="A1:E1"/>
    <mergeCell ref="A52:E52"/>
    <mergeCell ref="B29:E29"/>
    <mergeCell ref="B40:E40"/>
    <mergeCell ref="A2:E2"/>
    <mergeCell ref="A3:E3"/>
    <mergeCell ref="A4:E4"/>
    <mergeCell ref="B6:E6"/>
    <mergeCell ref="B24:D24"/>
    <mergeCell ref="B46:C46"/>
    <mergeCell ref="A51:E51"/>
    <mergeCell ref="B23:E23"/>
  </mergeCells>
  <phoneticPr fontId="19" type="noConversion"/>
  <hyperlinks>
    <hyperlink ref="D25" r:id="rId1" display="https://campushealth.tulane.edu/insurance-billing/how-opt-out-t-ship" xr:uid="{1DA5E0FC-F642-4792-BF88-D294B56C0C29}"/>
  </hyperlinks>
  <pageMargins left="0.7" right="0.7" top="0.75" bottom="0.75" header="0.3" footer="0.3"/>
  <pageSetup orientation="portrait" r:id="rId2"/>
  <rowBreaks count="1" manualBreakCount="1">
    <brk id="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E468711B261C4ABDFE342C8DBA5C2B" ma:contentTypeVersion="8" ma:contentTypeDescription="Create a new document." ma:contentTypeScope="" ma:versionID="b8ecc3c8c2678d8c82378ec41acd6a91">
  <xsd:schema xmlns:xsd="http://www.w3.org/2001/XMLSchema" xmlns:xs="http://www.w3.org/2001/XMLSchema" xmlns:p="http://schemas.microsoft.com/office/2006/metadata/properties" xmlns:ns3="91afb6b3-1c8a-4d6e-acb8-4dfa99e94ae7" xmlns:ns4="85528165-acea-4955-9e3b-51401ccc918e" targetNamespace="http://schemas.microsoft.com/office/2006/metadata/properties" ma:root="true" ma:fieldsID="10c2d4044a93e4e06a806cbbadd6ecf0" ns3:_="" ns4:_="">
    <xsd:import namespace="91afb6b3-1c8a-4d6e-acb8-4dfa99e94ae7"/>
    <xsd:import namespace="85528165-acea-4955-9e3b-51401ccc91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fb6b3-1c8a-4d6e-acb8-4dfa99e94a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528165-acea-4955-9e3b-51401ccc91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1afb6b3-1c8a-4d6e-acb8-4dfa99e94ae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AE63F4-BD16-48CF-95B0-350FCC7D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fb6b3-1c8a-4d6e-acb8-4dfa99e94ae7"/>
    <ds:schemaRef ds:uri="85528165-acea-4955-9e3b-51401ccc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8DAFA8-B0B4-4CFC-A743-60AFF6060E9A}">
  <ds:schemaRefs>
    <ds:schemaRef ds:uri="http://purl.org/dc/terms/"/>
    <ds:schemaRef ds:uri="http://schemas.microsoft.com/office/2006/metadata/properties"/>
    <ds:schemaRef ds:uri="http://schemas.openxmlformats.org/package/2006/metadata/core-properties"/>
    <ds:schemaRef ds:uri="85528165-acea-4955-9e3b-51401ccc918e"/>
    <ds:schemaRef ds:uri="http://schemas.microsoft.com/office/2006/documentManagement/types"/>
    <ds:schemaRef ds:uri="http://purl.org/dc/dcmitype/"/>
    <ds:schemaRef ds:uri="91afb6b3-1c8a-4d6e-acb8-4dfa99e94ae7"/>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B22F640-AA23-4348-B71C-C4D9B9782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TIPP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2019-09-06T20:44:17Z</dcterms:created>
  <dcterms:modified xsi:type="dcterms:W3CDTF">2026-05-14T15:49:11Z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0x010100C7E468711B261C4ABDFE342C8DBA5C2B</vt:lpwstr>
  </property>
</Properties>
</file>