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177" documentId="8_{816E225B-79B2-4B4F-AC05-08B9D05CE811}" xr6:coauthVersionLast="47" xr6:coauthVersionMax="47" xr10:uidLastSave="{3834D432-EC06-4BBA-B1A0-AEFB3C68DDB7}"/>
  <workbookProtection workbookAlgorithmName="SHA-512" workbookHashValue="uDtTqrIuGKtZm3lrJokWNOB9o18ZcFa8L0SQZTp5pYOhUpkBJg5NXkSqYAbifSR6GjOeoK4tLr4Y2bFoRVa/Pg==" workbookSaltValue="n7uh+lpDY1fqeVJr86gHvQ==" workbookSpinCount="100000" lockStructure="1"/>
  <bookViews>
    <workbookView xWindow="4140" yWindow="435" windowWidth="15900" windowHeight="14565" xr2:uid="{00000000-000D-0000-FFFF-FFFF00000000}"/>
  </bookViews>
  <sheets>
    <sheet name="NURSING"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2" l="1"/>
  <c r="E20" i="2"/>
  <c r="E19" i="2"/>
  <c r="E18" i="2"/>
  <c r="E17" i="2"/>
  <c r="E16" i="2"/>
  <c r="E15" i="2"/>
  <c r="E22" i="2" l="1"/>
  <c r="E35" i="2" l="1"/>
  <c r="E28" i="2" l="1"/>
  <c r="E38" i="2" s="1"/>
  <c r="E52" i="2" l="1"/>
  <c r="E49" i="2"/>
  <c r="E51" i="2"/>
  <c r="E50" i="2"/>
  <c r="E47" i="2"/>
  <c r="E46" i="2"/>
  <c r="E45" i="2"/>
  <c r="E44" i="2"/>
</calcChain>
</file>

<file path=xl/sharedStrings.xml><?xml version="1.0" encoding="utf-8"?>
<sst xmlns="http://schemas.openxmlformats.org/spreadsheetml/2006/main" count="76" uniqueCount="61">
  <si>
    <t>Student Accounts Receivable</t>
  </si>
  <si>
    <t>Description</t>
  </si>
  <si>
    <t>Published Rate</t>
  </si>
  <si>
    <t>Notes / Action</t>
  </si>
  <si>
    <t>PLEASE PRINT OR SAVE A COPY.  THIS INFORMATION IS NOT STORED ONLINE.</t>
  </si>
  <si>
    <t>Your Amount</t>
  </si>
  <si>
    <r>
      <t xml:space="preserve">T-SHIP Health Insurance Premium
</t>
    </r>
    <r>
      <rPr>
        <b/>
        <i/>
        <sz val="10"/>
        <color theme="1"/>
        <rFont val="Calibri"/>
        <family val="2"/>
        <scheme val="minor"/>
      </rPr>
      <t>Important: Rate will be updated by June 2026</t>
    </r>
  </si>
  <si>
    <t>Subtotal - Optional / Opt-Out Items</t>
  </si>
  <si>
    <t>Student Loans - Received or Applied For</t>
  </si>
  <si>
    <t>Other Aid (exclude Work Study)</t>
  </si>
  <si>
    <t>Subtotal - Deductions</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</si>
  <si>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</si>
  <si>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</si>
  <si>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</si>
  <si>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</si>
  <si>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</si>
  <si>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</si>
  <si>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</si>
  <si>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</si>
  <si>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</si>
  <si>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</si>
  <si>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</si>
  <si>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ENTER THIS AMOUNT IN THE TIPP ONLINE ENROLLMENT FORM &gt;&gt;</t>
  </si>
  <si>
    <t>The form is located on the homepage of the Student Accounts Portal</t>
  </si>
  <si>
    <t>Enter Amount:</t>
  </si>
  <si>
    <r>
      <t xml:space="preserve">Enter </t>
    </r>
    <r>
      <rPr>
        <b/>
        <i/>
        <u/>
        <sz val="9"/>
        <color theme="1"/>
        <rFont val="Calibri"/>
        <family val="2"/>
        <scheme val="minor"/>
      </rPr>
      <t>per semester</t>
    </r>
    <r>
      <rPr>
        <b/>
        <i/>
        <sz val="9"/>
        <color theme="1"/>
        <rFont val="Calibri"/>
        <family val="2"/>
        <scheme val="minor"/>
      </rPr>
      <t xml:space="preserve"> amount:</t>
    </r>
  </si>
  <si>
    <t>Section 1 - Tuition &amp; Mandatory Fees</t>
  </si>
  <si>
    <t>Academic Support Services Fee, flat fee</t>
  </si>
  <si>
    <t>Subtotal - Tuition and Fees</t>
  </si>
  <si>
    <r>
      <t xml:space="preserve">OPT OUT HERE
</t>
    </r>
    <r>
      <rPr>
        <i/>
        <u/>
        <sz val="9"/>
        <color theme="10"/>
        <rFont val="Calibri"/>
        <family val="2"/>
        <scheme val="minor"/>
      </rPr>
      <t>(Avail. In July)</t>
    </r>
  </si>
  <si>
    <t>Student Activity Fee</t>
  </si>
  <si>
    <t xml:space="preserve">Tip: If your aid package is not yet finalized, use last year's amounts as estimates. You can update your TIPP plan balance online later. Do NOT include Federal Work Study - it is paid as wages, not applied to your bill. </t>
  </si>
  <si>
    <t>Tulane Installment Prepayment Plan (TIPP) Worksheet | 2026-2027</t>
  </si>
  <si>
    <t>Rates are per semester | Fall &amp; Spring | School of Social Work</t>
  </si>
  <si>
    <t>Enter Total Hours:</t>
  </si>
  <si>
    <t>All Masters Programs, On-Premise</t>
  </si>
  <si>
    <t>All Masters Programs, Online</t>
  </si>
  <si>
    <t>Doctoral Candidate</t>
  </si>
  <si>
    <t>Calculated Tuition and Mandatory Fees:</t>
  </si>
  <si>
    <t>Rate:</t>
  </si>
  <si>
    <t>Tuition Masters</t>
  </si>
  <si>
    <t>Tuition Doctoral</t>
  </si>
  <si>
    <t>Recreation Center Fee</t>
  </si>
  <si>
    <t>Campus Health Fee</t>
  </si>
  <si>
    <t>Technology Fee</t>
  </si>
  <si>
    <t>$1,459 per hour</t>
  </si>
  <si>
    <t>$1,478 per hour</t>
  </si>
  <si>
    <t>$60 pch, max $536</t>
  </si>
  <si>
    <t>$106 PT; $160 FT</t>
  </si>
  <si>
    <t>$260 FT</t>
  </si>
  <si>
    <t>$437 FT</t>
  </si>
  <si>
    <t>$100 flat</t>
  </si>
  <si>
    <t>on-prem only</t>
  </si>
  <si>
    <t>Section 2 - Optional / Opt-Out Health Insurance (Charged unless you opt out)</t>
  </si>
  <si>
    <t>Tip: Online students are not required to opt-out of health insurance.  However, if you are an online student but register for one or more on-prem courses, you will be required to opt out.  You must act if you receive notice from Campus Health that an opt-out is required to avoid this expense.</t>
  </si>
  <si>
    <t>If you plan to voluntarily enroll or otherwise not opt out, enter $1,690.50 in column E</t>
  </si>
  <si>
    <t>Section 3 - Financial Aid &amp; Scholarship Deductions</t>
  </si>
  <si>
    <t>Scholarships &amp; Grants</t>
  </si>
  <si>
    <t>A $15 late fee applies per missed installment; 2 missed payments terminates the plan.</t>
  </si>
  <si>
    <r>
      <t>This worksheet is for Social Work students only. This is an</t>
    </r>
    <r>
      <rPr>
        <b/>
        <i/>
        <sz val="9"/>
        <color theme="0"/>
        <rFont val="Calibri"/>
        <family val="2"/>
        <scheme val="minor"/>
      </rPr>
      <t xml:space="preserve"> ESTIMATE</t>
    </r>
    <r>
      <rPr>
        <i/>
        <sz val="9"/>
        <color theme="0"/>
        <rFont val="Calibri"/>
        <family val="2"/>
        <scheme val="minor"/>
      </rPr>
      <t xml:space="preserve"> — monitor your semester bill for any charges not included. You can modify your TIPP plan balance online at any time. Questions? Contact Accounts Receivable: acctrec@tulane.edu  |  (504) 865-5368</t>
    </r>
  </si>
  <si>
    <r>
      <rPr>
        <i/>
        <u/>
        <sz val="10"/>
        <color theme="5" tint="-0.249977111117893"/>
        <rFont val="Calibri"/>
        <family val="2"/>
        <scheme val="minor"/>
      </rPr>
      <t>How to use this worksheet:</t>
    </r>
    <r>
      <rPr>
        <i/>
        <sz val="10"/>
        <color theme="5" tint="-0.249977111117893"/>
        <rFont val="Calibri"/>
        <family val="2"/>
        <scheme val="minor"/>
      </rPr>
      <t xml:space="preserve">
1) For Section 1: Enter your expected credit hours in ONE ROW based on your primary program.  For on-prem MSW-MPH dual degree students, Public Health tuition and fees apply to your Public Health registrations. Please review tuition and fee rate publications on our website and adjust your calculation based on your registration plan.
2) For Section 2, if you are on-prem and do not plan to opt out or online and will voluntarily enroll in T-SHIP, enter the premium amount in column E. 
3) Use Section 3 to reduce your estimated bill for any anticipated scholarships, grants, and federal student aid.
4) Use this worksheet total to complete the online TIPP enroll form, available in the Student Accounts Portal.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</si>
</sst>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b/>
      <sz val="11"/>
      <color theme="0" tint="-4.9989318521683403E-2"/>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u/>
      <sz val="10"/>
      <color theme="0" tint="-4.9989318521683403E-2"/>
      <name val="Calibri"/>
      <family val="2"/>
      <scheme val="minor"/>
    </font>
    <font>
      <sz val="9"/>
      <color theme="1"/>
      <name val="Calibri"/>
      <family val="2"/>
      <scheme val="minor"/>
    </font>
    <font>
      <i/>
      <u/>
      <sz val="9"/>
      <color theme="10"/>
      <name val="Calibri"/>
      <family val="2"/>
      <scheme val="minor"/>
    </font>
    <font>
      <i/>
      <sz val="8"/>
      <color theme="1"/>
      <name val="Calibri"/>
      <family val="2"/>
      <scheme val="minor"/>
    </font>
    <font>
      <b/>
      <i/>
      <sz val="9"/>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5">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theme="8" tint="0.59996337778862885"/>
      </left>
      <right style="thin">
        <color theme="8" tint="0.59996337778862885"/>
      </right>
      <top/>
      <bottom style="thin">
        <color theme="8" tint="0.59996337778862885"/>
      </bottom>
      <diagonal/>
    </border>
    <border>
      <left style="thin">
        <color rgb="FF418FDE"/>
      </left>
      <right style="thin">
        <color rgb="FF418FDE"/>
      </right>
      <top style="thin">
        <color rgb="FF418FDE"/>
      </top>
      <bottom style="thin">
        <color rgb="FF418FDE"/>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0">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2" fillId="5" borderId="0" xfId="1" applyFont="1" applyFill="1" applyAlignment="1" applyProtection="1">
      <alignment horizontal="center" vertical="center" wrapText="1"/>
    </xf>
    <xf numFmtId="164" fontId="22" fillId="5" borderId="0" xfId="1" applyNumberFormat="1" applyFont="1" applyFill="1" applyAlignment="1" applyProtection="1">
      <alignment horizontal="center" vertical="center" wrapText="1"/>
    </xf>
    <xf numFmtId="164" fontId="4" fillId="9" borderId="7" xfId="1" applyNumberFormat="1" applyFont="1" applyFill="1" applyBorder="1" applyAlignment="1" applyProtection="1">
      <alignment horizontal="right" wrapText="1"/>
    </xf>
    <xf numFmtId="164" fontId="4" fillId="9" borderId="9" xfId="1" applyNumberFormat="1" applyFont="1" applyFill="1" applyBorder="1" applyAlignment="1" applyProtection="1">
      <alignment horizontal="right" wrapText="1"/>
    </xf>
    <xf numFmtId="2" fontId="28" fillId="9" borderId="12" xfId="0" applyNumberFormat="1" applyFont="1" applyFill="1" applyBorder="1" applyAlignment="1" applyProtection="1">
      <alignment horizontal="center"/>
      <protection locked="0"/>
    </xf>
    <xf numFmtId="0" fontId="8" fillId="9" borderId="7" xfId="2" applyFill="1" applyBorder="1" applyAlignment="1" applyProtection="1">
      <alignment horizontal="center" vertical="center" wrapText="1"/>
      <protection locked="0"/>
    </xf>
    <xf numFmtId="164" fontId="4" fillId="9" borderId="12" xfId="1" applyNumberFormat="1" applyFont="1" applyFill="1" applyBorder="1" applyAlignment="1" applyProtection="1">
      <alignment horizontal="right" vertical="center" wrapText="1"/>
      <protection locked="0"/>
    </xf>
    <xf numFmtId="164" fontId="4" fillId="9" borderId="12" xfId="1" applyNumberFormat="1" applyFont="1" applyFill="1" applyBorder="1" applyAlignment="1" applyProtection="1">
      <alignment horizontal="right" wrapText="1"/>
      <protection locked="0"/>
    </xf>
    <xf numFmtId="164" fontId="6" fillId="9" borderId="5" xfId="1" applyNumberFormat="1" applyFont="1" applyFill="1" applyBorder="1" applyAlignment="1" applyProtection="1">
      <alignment horizontal="center" wrapText="1"/>
    </xf>
    <xf numFmtId="164" fontId="9" fillId="9" borderId="7" xfId="1" applyNumberFormat="1" applyFont="1" applyFill="1" applyBorder="1" applyAlignment="1" applyProtection="1">
      <alignment horizontal="right" wrapText="1"/>
    </xf>
    <xf numFmtId="0" fontId="6" fillId="2" borderId="0" xfId="0" applyFont="1" applyFill="1" applyAlignment="1" applyProtection="1">
      <alignment horizontal="center"/>
    </xf>
    <xf numFmtId="0" fontId="4" fillId="0" borderId="0" xfId="0" applyFont="1" applyProtection="1"/>
    <xf numFmtId="0" fontId="12" fillId="5"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16" fillId="5" borderId="0" xfId="0" applyFont="1" applyFill="1" applyAlignment="1" applyProtection="1">
      <alignment horizontal="center" vertical="center"/>
    </xf>
    <xf numFmtId="0" fontId="16" fillId="5" borderId="1" xfId="0" applyFont="1" applyFill="1" applyBorder="1" applyAlignment="1" applyProtection="1">
      <alignment horizontal="center" vertical="center"/>
    </xf>
    <xf numFmtId="0" fontId="17" fillId="5" borderId="0" xfId="0" applyFont="1" applyFill="1" applyAlignment="1" applyProtection="1">
      <alignment horizontal="center" vertical="center"/>
    </xf>
    <xf numFmtId="0" fontId="17" fillId="5" borderId="1" xfId="0" applyFont="1" applyFill="1" applyBorder="1" applyAlignment="1" applyProtection="1">
      <alignment horizontal="center" vertical="center"/>
    </xf>
    <xf numFmtId="0" fontId="6" fillId="0" borderId="0" xfId="0" applyFont="1" applyAlignment="1" applyProtection="1">
      <alignment horizontal="center"/>
    </xf>
    <xf numFmtId="0" fontId="0" fillId="0" borderId="0" xfId="0" applyProtection="1"/>
    <xf numFmtId="0" fontId="10" fillId="3" borderId="2" xfId="0" applyFont="1" applyFill="1" applyBorder="1" applyAlignment="1" applyProtection="1">
      <alignment horizontal="left" vertical="top" wrapText="1"/>
    </xf>
    <xf numFmtId="0" fontId="10" fillId="3" borderId="3" xfId="0" applyFont="1" applyFill="1" applyBorder="1" applyAlignment="1" applyProtection="1">
      <alignment horizontal="left" vertical="top" wrapText="1"/>
    </xf>
    <xf numFmtId="0" fontId="10" fillId="3" borderId="4" xfId="0" applyFont="1" applyFill="1" applyBorder="1" applyAlignment="1" applyProtection="1">
      <alignment horizontal="left" vertical="top" wrapText="1"/>
    </xf>
    <xf numFmtId="0" fontId="3" fillId="0" borderId="0" xfId="0" applyFont="1" applyProtection="1"/>
    <xf numFmtId="0" fontId="14" fillId="4" borderId="0" xfId="0" applyFont="1" applyFill="1" applyAlignment="1" applyProtection="1">
      <alignment horizontal="center" vertical="center"/>
    </xf>
    <xf numFmtId="0" fontId="16" fillId="4" borderId="0" xfId="0" applyFont="1" applyFill="1" applyAlignment="1" applyProtection="1">
      <alignment horizontal="center" vertical="center"/>
    </xf>
    <xf numFmtId="0" fontId="4" fillId="0" borderId="0" xfId="0" applyFont="1" applyAlignment="1" applyProtection="1">
      <alignment horizontal="center" vertical="center"/>
    </xf>
    <xf numFmtId="0" fontId="13" fillId="5" borderId="0" xfId="0" applyFont="1" applyFill="1" applyAlignment="1" applyProtection="1">
      <alignment horizontal="left" vertical="center"/>
    </xf>
    <xf numFmtId="0" fontId="15" fillId="5" borderId="0" xfId="0" applyFont="1" applyFill="1" applyAlignment="1" applyProtection="1">
      <alignment horizontal="left" vertical="center"/>
    </xf>
    <xf numFmtId="0" fontId="27" fillId="5" borderId="0" xfId="0" applyFont="1" applyFill="1" applyAlignment="1" applyProtection="1">
      <alignment horizontal="center" vertical="center"/>
    </xf>
    <xf numFmtId="0" fontId="4" fillId="0" borderId="0" xfId="0" applyFont="1" applyAlignment="1" applyProtection="1">
      <alignment vertical="center"/>
    </xf>
    <xf numFmtId="0" fontId="4" fillId="9" borderId="5" xfId="0" applyFont="1" applyFill="1" applyBorder="1" applyAlignment="1" applyProtection="1">
      <alignment horizontal="left"/>
    </xf>
    <xf numFmtId="0" fontId="6" fillId="9" borderId="5" xfId="0" applyFont="1" applyFill="1" applyBorder="1" applyAlignment="1" applyProtection="1">
      <alignment horizontal="right"/>
    </xf>
    <xf numFmtId="2" fontId="28" fillId="9" borderId="5" xfId="0" applyNumberFormat="1" applyFont="1" applyFill="1" applyBorder="1" applyAlignment="1" applyProtection="1">
      <alignment horizontal="center"/>
    </xf>
    <xf numFmtId="0" fontId="4" fillId="9" borderId="5" xfId="0" applyFont="1" applyFill="1" applyBorder="1" applyAlignment="1" applyProtection="1">
      <alignment horizontal="right" indent="1"/>
    </xf>
    <xf numFmtId="2" fontId="28" fillId="9" borderId="11" xfId="0" applyNumberFormat="1" applyFont="1" applyFill="1" applyBorder="1" applyAlignment="1" applyProtection="1">
      <alignment horizontal="center"/>
    </xf>
    <xf numFmtId="2" fontId="30" fillId="9" borderId="11" xfId="0" applyNumberFormat="1" applyFont="1" applyFill="1" applyBorder="1" applyAlignment="1" applyProtection="1">
      <alignment horizontal="center" vertical="center"/>
    </xf>
    <xf numFmtId="0" fontId="3" fillId="6" borderId="6" xfId="0" applyFont="1" applyFill="1" applyBorder="1" applyAlignment="1" applyProtection="1">
      <alignment horizontal="center"/>
    </xf>
    <xf numFmtId="0" fontId="5" fillId="6" borderId="6" xfId="0" applyFont="1" applyFill="1" applyBorder="1" applyAlignment="1" applyProtection="1">
      <alignment horizontal="right"/>
    </xf>
    <xf numFmtId="0" fontId="6" fillId="6" borderId="6" xfId="0" applyFont="1" applyFill="1" applyBorder="1" applyAlignment="1" applyProtection="1">
      <alignment horizontal="center"/>
    </xf>
    <xf numFmtId="0" fontId="14" fillId="5" borderId="0" xfId="0" applyFont="1" applyFill="1" applyAlignment="1" applyProtection="1">
      <alignment horizontal="center" vertical="center"/>
    </xf>
    <xf numFmtId="0" fontId="4" fillId="0" borderId="5" xfId="0" applyFont="1" applyBorder="1" applyAlignment="1" applyProtection="1">
      <alignment horizontal="left"/>
    </xf>
    <xf numFmtId="0" fontId="5" fillId="9" borderId="7" xfId="0" applyFont="1" applyFill="1" applyBorder="1" applyAlignment="1" applyProtection="1">
      <alignment horizontal="center" vertical="center"/>
    </xf>
    <xf numFmtId="0" fontId="5" fillId="9" borderId="8" xfId="0" applyFont="1" applyFill="1" applyBorder="1" applyAlignment="1" applyProtection="1">
      <alignment horizontal="center" vertical="center"/>
    </xf>
    <xf numFmtId="0" fontId="5" fillId="9" borderId="13" xfId="0" applyFont="1" applyFill="1" applyBorder="1" applyAlignment="1" applyProtection="1">
      <alignment horizontal="center" vertical="center"/>
    </xf>
    <xf numFmtId="0" fontId="4" fillId="9" borderId="5" xfId="0" applyFont="1" applyFill="1" applyBorder="1" applyAlignment="1" applyProtection="1">
      <alignment horizontal="left" vertical="center" wrapText="1"/>
    </xf>
    <xf numFmtId="0" fontId="25" fillId="9" borderId="14" xfId="0" applyFont="1" applyFill="1" applyBorder="1" applyAlignment="1" applyProtection="1">
      <alignment horizontal="right"/>
    </xf>
    <xf numFmtId="0" fontId="25" fillId="9" borderId="7" xfId="0" applyFont="1" applyFill="1" applyBorder="1" applyAlignment="1" applyProtection="1">
      <alignment horizontal="right"/>
    </xf>
    <xf numFmtId="0" fontId="7" fillId="0" borderId="0" xfId="0" applyFont="1" applyProtection="1"/>
    <xf numFmtId="0" fontId="2" fillId="0" borderId="0" xfId="0" applyFont="1" applyProtection="1"/>
    <xf numFmtId="0" fontId="22" fillId="5" borderId="0" xfId="0" applyFont="1" applyFill="1" applyAlignment="1" applyProtection="1">
      <alignment horizontal="left" vertical="center"/>
    </xf>
    <xf numFmtId="0" fontId="23" fillId="5" borderId="0" xfId="0" applyFont="1" applyFill="1" applyAlignment="1" applyProtection="1">
      <alignment horizontal="left" vertical="center"/>
    </xf>
    <xf numFmtId="0" fontId="22" fillId="5" borderId="0" xfId="0" applyFont="1" applyFill="1" applyAlignment="1" applyProtection="1">
      <alignment horizontal="center" vertical="center"/>
    </xf>
    <xf numFmtId="0" fontId="24" fillId="5" borderId="0" xfId="0" applyFont="1" applyFill="1" applyAlignment="1" applyProtection="1">
      <alignment horizontal="left" vertical="center"/>
    </xf>
    <xf numFmtId="0" fontId="7" fillId="7" borderId="0" xfId="0" applyFont="1" applyFill="1" applyProtection="1"/>
    <xf numFmtId="0" fontId="9" fillId="7" borderId="0" xfId="0" applyFont="1" applyFill="1" applyAlignment="1" applyProtection="1">
      <alignment horizontal="left" vertical="top" wrapText="1"/>
    </xf>
    <xf numFmtId="0" fontId="20" fillId="7" borderId="0" xfId="0" applyFont="1" applyFill="1" applyAlignment="1" applyProtection="1">
      <alignment horizontal="left" vertical="top" wrapText="1"/>
    </xf>
    <xf numFmtId="0" fontId="9" fillId="7" borderId="0" xfId="0" applyFont="1" applyFill="1" applyAlignment="1" applyProtection="1">
      <alignment horizontal="left" vertical="top" wrapText="1"/>
    </xf>
    <xf numFmtId="0" fontId="4" fillId="7" borderId="0" xfId="0" applyFont="1" applyFill="1" applyProtection="1"/>
    <xf numFmtId="0" fontId="20" fillId="7" borderId="0" xfId="0" applyFont="1" applyFill="1" applyAlignment="1" applyProtection="1">
      <alignment horizontal="left" vertical="top" wrapText="1"/>
    </xf>
    <xf numFmtId="0" fontId="21" fillId="8" borderId="0" xfId="0" applyFont="1" applyFill="1" applyAlignment="1" applyProtection="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418FDE"/>
      <color rgb="FFE9EDF7"/>
      <color rgb="FFE0E6F4"/>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mpushealth.tulane.edu/insurance-billing/how-opt-out-t-sh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4"/>
  <sheetViews>
    <sheetView tabSelected="1" workbookViewId="0">
      <selection activeCell="D12" sqref="D12"/>
    </sheetView>
  </sheetViews>
  <sheetFormatPr defaultColWidth="9.140625" defaultRowHeight="12.75" x14ac:dyDescent="0.2"/>
  <cols>
    <col min="1" max="1" width="2.140625" style="20" customWidth="1"/>
    <col min="2" max="2" width="37.42578125" style="20" customWidth="1"/>
    <col min="3" max="3" width="17.5703125" style="1" customWidth="1"/>
    <col min="4" max="4" width="19" style="20" customWidth="1"/>
    <col min="5" max="5" width="13.42578125" style="1" customWidth="1"/>
    <col min="6" max="6" width="9.140625" style="20"/>
    <col min="7" max="7" width="9.140625" style="20" customWidth="1"/>
    <col min="8" max="16384" width="9.140625" style="20"/>
  </cols>
  <sheetData>
    <row r="1" spans="1:5" x14ac:dyDescent="0.2">
      <c r="A1" s="19" t="s">
        <v>4</v>
      </c>
      <c r="B1" s="19"/>
      <c r="C1" s="19"/>
      <c r="D1" s="19"/>
      <c r="E1" s="19"/>
    </row>
    <row r="2" spans="1:5" ht="23.25" customHeight="1" x14ac:dyDescent="0.2">
      <c r="A2" s="21" t="s">
        <v>0</v>
      </c>
      <c r="B2" s="21"/>
      <c r="C2" s="21"/>
      <c r="D2" s="21"/>
      <c r="E2" s="22"/>
    </row>
    <row r="3" spans="1:5" ht="15" customHeight="1" x14ac:dyDescent="0.2">
      <c r="A3" s="23" t="s">
        <v>32</v>
      </c>
      <c r="B3" s="23"/>
      <c r="C3" s="23"/>
      <c r="D3" s="23"/>
      <c r="E3" s="24"/>
    </row>
    <row r="4" spans="1:5" s="27" customFormat="1" ht="15" x14ac:dyDescent="0.2">
      <c r="A4" s="25" t="s">
        <v>33</v>
      </c>
      <c r="B4" s="25"/>
      <c r="C4" s="25"/>
      <c r="D4" s="25"/>
      <c r="E4" s="26"/>
    </row>
    <row r="5" spans="1:5" s="28" customFormat="1" ht="3.75" customHeight="1" x14ac:dyDescent="0.25"/>
    <row r="6" spans="1:5" ht="135.75" customHeight="1" x14ac:dyDescent="0.2">
      <c r="B6" s="29" t="s">
        <v>60</v>
      </c>
      <c r="C6" s="30"/>
      <c r="D6" s="30"/>
      <c r="E6" s="31"/>
    </row>
    <row r="7" spans="1:5" ht="4.5" customHeight="1" x14ac:dyDescent="0.25">
      <c r="A7" s="32"/>
      <c r="B7" s="32"/>
      <c r="C7" s="32"/>
      <c r="D7" s="32"/>
      <c r="E7" s="32"/>
    </row>
    <row r="8" spans="1:5" s="35" customFormat="1" ht="20.25" customHeight="1" x14ac:dyDescent="0.25">
      <c r="A8" s="33"/>
      <c r="B8" s="34" t="s">
        <v>1</v>
      </c>
      <c r="C8" s="34" t="s">
        <v>2</v>
      </c>
      <c r="D8" s="34" t="s">
        <v>3</v>
      </c>
      <c r="E8" s="34" t="s">
        <v>5</v>
      </c>
    </row>
    <row r="9" spans="1:5" s="28" customFormat="1" ht="3.75" customHeight="1" x14ac:dyDescent="0.25"/>
    <row r="10" spans="1:5" s="39" customFormat="1" ht="21.75" customHeight="1" x14ac:dyDescent="0.25">
      <c r="A10" s="36" t="s">
        <v>26</v>
      </c>
      <c r="B10" s="37"/>
      <c r="C10" s="2"/>
      <c r="D10" s="38"/>
      <c r="E10" s="2"/>
    </row>
    <row r="11" spans="1:5" ht="12.75" customHeight="1" x14ac:dyDescent="0.2">
      <c r="A11" s="40"/>
      <c r="B11" s="40" t="s">
        <v>35</v>
      </c>
      <c r="C11" s="18" t="s">
        <v>34</v>
      </c>
      <c r="D11" s="13">
        <v>0</v>
      </c>
      <c r="E11" s="12"/>
    </row>
    <row r="12" spans="1:5" ht="12.75" customHeight="1" x14ac:dyDescent="0.2">
      <c r="A12" s="40"/>
      <c r="B12" s="40" t="s">
        <v>36</v>
      </c>
      <c r="C12" s="18" t="s">
        <v>34</v>
      </c>
      <c r="D12" s="13">
        <v>0</v>
      </c>
      <c r="E12" s="12"/>
    </row>
    <row r="13" spans="1:5" ht="12.75" customHeight="1" x14ac:dyDescent="0.2">
      <c r="A13" s="40"/>
      <c r="B13" s="40" t="s">
        <v>37</v>
      </c>
      <c r="C13" s="18" t="s">
        <v>34</v>
      </c>
      <c r="D13" s="13">
        <v>0</v>
      </c>
      <c r="E13" s="7"/>
    </row>
    <row r="14" spans="1:5" ht="12.75" customHeight="1" x14ac:dyDescent="0.2">
      <c r="A14" s="40"/>
      <c r="B14" s="41" t="s">
        <v>38</v>
      </c>
      <c r="C14" s="17" t="s">
        <v>39</v>
      </c>
      <c r="D14" s="42"/>
      <c r="E14" s="7"/>
    </row>
    <row r="15" spans="1:5" ht="12.75" customHeight="1" x14ac:dyDescent="0.2">
      <c r="A15" s="40"/>
      <c r="B15" s="43" t="s">
        <v>40</v>
      </c>
      <c r="C15" s="11" t="s">
        <v>45</v>
      </c>
      <c r="D15" s="44"/>
      <c r="E15" s="12">
        <f>IF(SUM(D11:D12)&lt;0.01,0,SUM(D11:D12)*1459)</f>
        <v>0</v>
      </c>
    </row>
    <row r="16" spans="1:5" ht="12.75" customHeight="1" x14ac:dyDescent="0.2">
      <c r="A16" s="40"/>
      <c r="B16" s="43" t="s">
        <v>41</v>
      </c>
      <c r="C16" s="11" t="s">
        <v>46</v>
      </c>
      <c r="D16" s="44"/>
      <c r="E16" s="12">
        <f>IF(D13&lt;0.01,0,D13*1478)</f>
        <v>0</v>
      </c>
    </row>
    <row r="17" spans="1:5" ht="12.75" customHeight="1" x14ac:dyDescent="0.2">
      <c r="A17" s="40"/>
      <c r="B17" s="43" t="s">
        <v>27</v>
      </c>
      <c r="C17" s="11" t="s">
        <v>47</v>
      </c>
      <c r="D17" s="44"/>
      <c r="E17" s="12">
        <f>IF(SUM(D11:D13)&lt;0.01,0,IF(SUM(D11:D13)&lt;9,60*SUM(D11:D13),560))</f>
        <v>0</v>
      </c>
    </row>
    <row r="18" spans="1:5" ht="12.75" customHeight="1" x14ac:dyDescent="0.2">
      <c r="A18" s="40"/>
      <c r="B18" s="43" t="s">
        <v>30</v>
      </c>
      <c r="C18" s="7" t="s">
        <v>48</v>
      </c>
      <c r="D18" s="45" t="s">
        <v>52</v>
      </c>
      <c r="E18" s="7">
        <f>IF($D$11&lt;0.01,0,IF($D$11&lt;9,106,160))</f>
        <v>0</v>
      </c>
    </row>
    <row r="19" spans="1:5" ht="12.75" customHeight="1" x14ac:dyDescent="0.2">
      <c r="A19" s="40"/>
      <c r="B19" s="43" t="s">
        <v>42</v>
      </c>
      <c r="C19" s="7" t="s">
        <v>49</v>
      </c>
      <c r="D19" s="45" t="s">
        <v>52</v>
      </c>
      <c r="E19" s="7">
        <f>IF($D$11&lt;0.01,0,IF($D$11&lt;9,0,260))</f>
        <v>0</v>
      </c>
    </row>
    <row r="20" spans="1:5" ht="12.75" customHeight="1" x14ac:dyDescent="0.2">
      <c r="A20" s="40"/>
      <c r="B20" s="43" t="s">
        <v>43</v>
      </c>
      <c r="C20" s="7" t="s">
        <v>50</v>
      </c>
      <c r="D20" s="45" t="s">
        <v>52</v>
      </c>
      <c r="E20" s="7">
        <f>IF($D$11&lt;0.01,0,IF($D$11&lt;9,0,437))</f>
        <v>0</v>
      </c>
    </row>
    <row r="21" spans="1:5" ht="12.75" customHeight="1" x14ac:dyDescent="0.2">
      <c r="A21" s="40"/>
      <c r="B21" s="43" t="s">
        <v>44</v>
      </c>
      <c r="C21" s="7" t="s">
        <v>51</v>
      </c>
      <c r="D21" s="42"/>
      <c r="E21" s="7">
        <f>IF(SUM(D11:D13)&lt;0.01,0,100)</f>
        <v>0</v>
      </c>
    </row>
    <row r="22" spans="1:5" ht="16.5" customHeight="1" x14ac:dyDescent="0.25">
      <c r="A22" s="46"/>
      <c r="B22" s="47" t="s">
        <v>28</v>
      </c>
      <c r="C22" s="3"/>
      <c r="D22" s="48"/>
      <c r="E22" s="4">
        <f>SUM(E15:E21)</f>
        <v>0</v>
      </c>
    </row>
    <row r="23" spans="1:5" ht="4.5" customHeight="1" x14ac:dyDescent="0.2"/>
    <row r="24" spans="1:5" s="39" customFormat="1" ht="22.5" customHeight="1" x14ac:dyDescent="0.25">
      <c r="A24" s="36" t="s">
        <v>53</v>
      </c>
      <c r="B24" s="37"/>
      <c r="C24" s="2"/>
      <c r="D24" s="49"/>
      <c r="E24" s="2"/>
    </row>
    <row r="25" spans="1:5" ht="42.75" customHeight="1" x14ac:dyDescent="0.2">
      <c r="A25" s="50"/>
      <c r="B25" s="29" t="s">
        <v>54</v>
      </c>
      <c r="C25" s="30"/>
      <c r="D25" s="30"/>
      <c r="E25" s="31"/>
    </row>
    <row r="26" spans="1:5" ht="15.75" customHeight="1" x14ac:dyDescent="0.2">
      <c r="A26" s="40"/>
      <c r="B26" s="51" t="s">
        <v>55</v>
      </c>
      <c r="C26" s="52"/>
      <c r="D26" s="52"/>
      <c r="E26" s="53" t="s">
        <v>24</v>
      </c>
    </row>
    <row r="27" spans="1:5" ht="30.75" customHeight="1" x14ac:dyDescent="0.2">
      <c r="A27" s="40"/>
      <c r="B27" s="54" t="s">
        <v>6</v>
      </c>
      <c r="C27" s="8">
        <v>1690.5</v>
      </c>
      <c r="D27" s="14" t="s">
        <v>29</v>
      </c>
      <c r="E27" s="15">
        <v>0</v>
      </c>
    </row>
    <row r="28" spans="1:5" ht="16.5" customHeight="1" x14ac:dyDescent="0.25">
      <c r="A28" s="46"/>
      <c r="B28" s="47" t="s">
        <v>7</v>
      </c>
      <c r="C28" s="3"/>
      <c r="D28" s="48"/>
      <c r="E28" s="5">
        <f>SUM(E27:E27)</f>
        <v>0</v>
      </c>
    </row>
    <row r="29" spans="1:5" ht="6" customHeight="1" x14ac:dyDescent="0.2"/>
    <row r="30" spans="1:5" s="39" customFormat="1" ht="22.5" customHeight="1" x14ac:dyDescent="0.25">
      <c r="A30" s="36" t="s">
        <v>56</v>
      </c>
      <c r="B30" s="37"/>
      <c r="C30" s="2"/>
      <c r="D30" s="49"/>
      <c r="E30" s="2"/>
    </row>
    <row r="31" spans="1:5" ht="28.5" customHeight="1" x14ac:dyDescent="0.2">
      <c r="A31" s="50"/>
      <c r="B31" s="29" t="s">
        <v>31</v>
      </c>
      <c r="C31" s="30"/>
      <c r="D31" s="30"/>
      <c r="E31" s="31"/>
    </row>
    <row r="32" spans="1:5" x14ac:dyDescent="0.2">
      <c r="A32" s="40"/>
      <c r="B32" s="40" t="s">
        <v>57</v>
      </c>
      <c r="C32" s="7"/>
      <c r="D32" s="55" t="s">
        <v>25</v>
      </c>
      <c r="E32" s="16">
        <v>0</v>
      </c>
    </row>
    <row r="33" spans="1:5" x14ac:dyDescent="0.2">
      <c r="A33" s="40"/>
      <c r="B33" s="40" t="s">
        <v>8</v>
      </c>
      <c r="C33" s="7"/>
      <c r="D33" s="56" t="s">
        <v>25</v>
      </c>
      <c r="E33" s="16">
        <v>0</v>
      </c>
    </row>
    <row r="34" spans="1:5" x14ac:dyDescent="0.2">
      <c r="A34" s="40"/>
      <c r="B34" s="40" t="s">
        <v>9</v>
      </c>
      <c r="C34" s="7"/>
      <c r="D34" s="56" t="s">
        <v>25</v>
      </c>
      <c r="E34" s="16">
        <v>0</v>
      </c>
    </row>
    <row r="35" spans="1:5" ht="16.5" customHeight="1" x14ac:dyDescent="0.25">
      <c r="A35" s="46"/>
      <c r="B35" s="47" t="s">
        <v>10</v>
      </c>
      <c r="C35" s="3"/>
      <c r="D35" s="48"/>
      <c r="E35" s="5">
        <f>SUM(E32:E34)</f>
        <v>0</v>
      </c>
    </row>
    <row r="36" spans="1:5" s="58" customFormat="1" ht="15" x14ac:dyDescent="0.25">
      <c r="A36" s="57"/>
      <c r="B36" s="20"/>
      <c r="C36" s="1"/>
      <c r="D36" s="20"/>
      <c r="E36" s="1"/>
    </row>
    <row r="37" spans="1:5" s="58" customFormat="1" ht="6" customHeight="1" x14ac:dyDescent="0.25">
      <c r="A37" s="36"/>
      <c r="B37" s="37"/>
      <c r="C37" s="2"/>
      <c r="D37" s="49"/>
      <c r="E37" s="2"/>
    </row>
    <row r="38" spans="1:5" s="58" customFormat="1" ht="15.75" x14ac:dyDescent="0.25">
      <c r="A38" s="59" t="s">
        <v>22</v>
      </c>
      <c r="B38" s="60"/>
      <c r="C38" s="9"/>
      <c r="D38" s="61"/>
      <c r="E38" s="10">
        <f>IF((E22+E28-E35)&lt;0,0,E22+E28-E35)</f>
        <v>0</v>
      </c>
    </row>
    <row r="39" spans="1:5" s="58" customFormat="1" ht="11.25" customHeight="1" x14ac:dyDescent="0.25">
      <c r="A39" s="36"/>
      <c r="B39" s="62" t="s">
        <v>23</v>
      </c>
      <c r="C39" s="2"/>
      <c r="D39" s="49"/>
      <c r="E39" s="2"/>
    </row>
    <row r="40" spans="1:5" ht="8.25" customHeight="1" x14ac:dyDescent="0.2"/>
    <row r="41" spans="1:5" s="39" customFormat="1" ht="22.5" customHeight="1" x14ac:dyDescent="0.25">
      <c r="A41" s="36" t="s">
        <v>11</v>
      </c>
      <c r="B41" s="37"/>
      <c r="C41" s="2"/>
      <c r="D41" s="49"/>
      <c r="E41" s="2"/>
    </row>
    <row r="42" spans="1:5" x14ac:dyDescent="0.2">
      <c r="A42" s="63"/>
      <c r="B42" s="64" t="s">
        <v>58</v>
      </c>
      <c r="C42" s="64"/>
      <c r="D42" s="64"/>
      <c r="E42" s="64"/>
    </row>
    <row r="43" spans="1:5" x14ac:dyDescent="0.2">
      <c r="A43" s="63"/>
      <c r="B43" s="65" t="s">
        <v>20</v>
      </c>
      <c r="C43" s="66"/>
      <c r="D43" s="66"/>
      <c r="E43" s="66"/>
    </row>
    <row r="44" spans="1:5" x14ac:dyDescent="0.2">
      <c r="A44" s="63"/>
      <c r="B44" s="67" t="s">
        <v>12</v>
      </c>
      <c r="C44" s="6" t="s">
        <v>16</v>
      </c>
      <c r="D44" s="67"/>
      <c r="E44" s="6">
        <f>$E$38/2</f>
        <v>0</v>
      </c>
    </row>
    <row r="45" spans="1:5" x14ac:dyDescent="0.2">
      <c r="A45" s="67"/>
      <c r="B45" s="67" t="s">
        <v>13</v>
      </c>
      <c r="C45" s="6" t="s">
        <v>17</v>
      </c>
      <c r="D45" s="67"/>
      <c r="E45" s="6">
        <f>$E$38/3</f>
        <v>0</v>
      </c>
    </row>
    <row r="46" spans="1:5" x14ac:dyDescent="0.2">
      <c r="A46" s="67"/>
      <c r="B46" s="67" t="s">
        <v>14</v>
      </c>
      <c r="C46" s="6" t="s">
        <v>18</v>
      </c>
      <c r="D46" s="67"/>
      <c r="E46" s="6">
        <f>$E$38/4</f>
        <v>0</v>
      </c>
    </row>
    <row r="47" spans="1:5" x14ac:dyDescent="0.2">
      <c r="A47" s="67"/>
      <c r="B47" s="67" t="s">
        <v>15</v>
      </c>
      <c r="C47" s="6" t="s">
        <v>19</v>
      </c>
      <c r="D47" s="67"/>
      <c r="E47" s="6">
        <f>$E$38/5</f>
        <v>0</v>
      </c>
    </row>
    <row r="48" spans="1:5" ht="15" customHeight="1" x14ac:dyDescent="0.2">
      <c r="A48" s="63"/>
      <c r="B48" s="68" t="s">
        <v>21</v>
      </c>
      <c r="C48" s="68"/>
      <c r="D48" s="66"/>
      <c r="E48" s="66"/>
    </row>
    <row r="49" spans="1:5" x14ac:dyDescent="0.2">
      <c r="A49" s="63"/>
      <c r="B49" s="67" t="s">
        <v>12</v>
      </c>
      <c r="C49" s="6" t="s">
        <v>16</v>
      </c>
      <c r="D49" s="67"/>
      <c r="E49" s="6">
        <f>($E$38)/2*1.03</f>
        <v>0</v>
      </c>
    </row>
    <row r="50" spans="1:5" x14ac:dyDescent="0.2">
      <c r="A50" s="67"/>
      <c r="B50" s="67" t="s">
        <v>13</v>
      </c>
      <c r="C50" s="6" t="s">
        <v>17</v>
      </c>
      <c r="D50" s="67"/>
      <c r="E50" s="6">
        <f>($E$38)/3*1.03</f>
        <v>0</v>
      </c>
    </row>
    <row r="51" spans="1:5" x14ac:dyDescent="0.2">
      <c r="A51" s="67"/>
      <c r="B51" s="67" t="s">
        <v>14</v>
      </c>
      <c r="C51" s="6" t="s">
        <v>18</v>
      </c>
      <c r="D51" s="67"/>
      <c r="E51" s="6">
        <f>($E$38)/4*1.03</f>
        <v>0</v>
      </c>
    </row>
    <row r="52" spans="1:5" x14ac:dyDescent="0.2">
      <c r="A52" s="67"/>
      <c r="B52" s="67" t="s">
        <v>15</v>
      </c>
      <c r="C52" s="6" t="s">
        <v>19</v>
      </c>
      <c r="D52" s="67"/>
      <c r="E52" s="6">
        <f>($E$38)/5*1.03</f>
        <v>0</v>
      </c>
    </row>
    <row r="53" spans="1:5" ht="40.5" customHeight="1" x14ac:dyDescent="0.2">
      <c r="A53" s="69" t="s">
        <v>59</v>
      </c>
      <c r="B53" s="69"/>
      <c r="C53" s="69"/>
      <c r="D53" s="69"/>
      <c r="E53" s="69"/>
    </row>
    <row r="54" spans="1:5" x14ac:dyDescent="0.2">
      <c r="A54" s="19" t="s">
        <v>4</v>
      </c>
      <c r="B54" s="19"/>
      <c r="C54" s="19"/>
      <c r="D54" s="19"/>
      <c r="E54" s="19"/>
    </row>
  </sheetData>
  <sheetProtection algorithmName="SHA-512" hashValue="GSY8rhMdiGkVPI/5rT+reNAj3gGyH5sHnFdVVd5Q2w0Vwis5ECP6Mz4A1wQ+I9VA4GjsKaP9+kj+BvHXu2vzeA==" saltValue="QyMckaA3Eywgv8K0bG8GZg==" spinCount="100000" sheet="1" selectLockedCells="1"/>
  <mergeCells count="12">
    <mergeCell ref="A1:E1"/>
    <mergeCell ref="A54:E54"/>
    <mergeCell ref="B31:E31"/>
    <mergeCell ref="B42:E42"/>
    <mergeCell ref="A2:E2"/>
    <mergeCell ref="A3:E3"/>
    <mergeCell ref="A4:E4"/>
    <mergeCell ref="B6:E6"/>
    <mergeCell ref="B26:D26"/>
    <mergeCell ref="B48:C48"/>
    <mergeCell ref="A53:E53"/>
    <mergeCell ref="B25:E25"/>
  </mergeCells>
  <phoneticPr fontId="19" type="noConversion"/>
  <hyperlinks>
    <hyperlink ref="D27" r:id="rId1" display="https://campushealth.tulane.edu/insurance-billing/how-opt-out-t-ship" xr:uid="{1DA5E0FC-F642-4792-BF88-D294B56C0C29}"/>
  </hyperlinks>
  <pageMargins left="0.7" right="0.7" top="0.75" bottom="0.75" header="0.3" footer="0.3"/>
  <pageSetup orientation="portrait" r:id="rId2"/>
  <rowBreaks count="1" manualBreakCount="1">
    <brk id="2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Props1.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22F640-AA23-4348-B71C-C4D9B9782B7A}">
  <ds:schemaRefs>
    <ds:schemaRef ds:uri="http://schemas.microsoft.com/sharepoint/v3/contenttype/forms"/>
  </ds:schemaRefs>
</ds:datastoreItem>
</file>

<file path=customXml/itemProps3.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NURSING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2026-04-24T16:31:14Z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