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219" documentId="8_{1417036B-67CD-43C3-ABE4-5C756A57D116}" xr6:coauthVersionLast="47" xr6:coauthVersionMax="47" xr10:uidLastSave="{2795DA19-FE84-420F-B1E8-07E8CFFEE034}"/>
  <workbookProtection workbookAlgorithmName="SHA-512" workbookHashValue="5UMQCc2/Nhndbh3jhxCO7LYG4AqlTv75hZ4+5o2FXGDKx43Mk+xjD0XSYDmMpE5uxZHBT7E6XSYzM1pfnDxWJg==" workbookSaltValue="sLzWKaAvPoE2pqJG9j9kTA==" workbookSpinCount="100000" lockStructure="1"/>
  <bookViews>
    <workbookView xWindow="3540" yWindow="645" windowWidth="13125" windowHeight="13650" xr2:uid="{00000000-000D-0000-FFFF-FFFF00000000}"/>
  </bookViews>
  <sheets>
    <sheet name="SoPA UG"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3" i="2" l="1"/>
  <c r="E37" i="2" s="1"/>
  <c r="E23" i="2"/>
  <c r="E16" i="2"/>
  <c r="E15" i="2"/>
  <c r="E14" i="2"/>
  <c r="E13" i="2"/>
  <c r="E17" i="2" l="1"/>
  <c r="E29" i="2" l="1"/>
  <c r="E40" i="2" s="1"/>
  <c r="E54" i="2" l="1"/>
  <c r="E51" i="2"/>
  <c r="E53" i="2"/>
  <c r="E52" i="2"/>
  <c r="E49" i="2"/>
  <c r="E48" i="2"/>
  <c r="E47" i="2"/>
  <c r="E46" i="2"/>
</calcChain>
</file>

<file path=xl/sharedStrings.xml><?xml version="1.0" encoding="utf-8"?>
<sst xmlns="http://schemas.openxmlformats.org/spreadsheetml/2006/main" count="65" uniqueCount="53">
  <si>
    <t>Student Accounts Receivable</t>
  </si>
  <si>
    <t>Description</t>
  </si>
  <si>
    <t>Published Rate</t>
  </si>
  <si>
    <t>Notes / Action</t>
  </si>
  <si>
    <t>Tulane Installment Prepayment Plan (TIPP) Worksheet | Undergraduate 2026-2027</t>
  </si>
  <si>
    <t>PLEASE PRINT OR SAVE A COPY.  THIS INFORMATION IS NOT STORED ONLINE.</t>
  </si>
  <si>
    <t>Your Amount</t>
  </si>
  <si>
    <t>Subtotal - Housing</t>
  </si>
  <si>
    <r>
      <t xml:space="preserve">T-SHIP Health Insurance Premium
</t>
    </r>
    <r>
      <rPr>
        <b/>
        <i/>
        <sz val="10"/>
        <color theme="1"/>
        <rFont val="Calibri"/>
        <family val="2"/>
        <scheme val="minor"/>
      </rPr>
      <t>Important: Rate will be updated by June 2026</t>
    </r>
  </si>
  <si>
    <t>Subtotal - Optional / Opt-Out Items</t>
  </si>
  <si>
    <t>Student Loans - Received or Applied For</t>
  </si>
  <si>
    <t>Other Aid (exclude Work Study)</t>
  </si>
  <si>
    <t>Subtotal - Deductions</t>
  </si>
  <si>
    <t>Section 6 - TIPP Enrollment Fee &amp; Estimated Monthly Payments</t>
  </si>
  <si>
    <t>2-Month Plan - Monthly Payment</t>
  </si>
  <si>
    <t>3-Month Plan - Monthly Payment</t>
  </si>
  <si>
    <t>4-Month Plan - Monthly Payment</t>
  </si>
  <si>
    <t>5-Month Plan - Monthly Payment</t>
  </si>
  <si>
    <t>First payment due by: August 14</t>
  </si>
  <si>
    <t>First payment due by: July 15</t>
  </si>
  <si>
    <t>First payment due by: June 15</t>
  </si>
  <si>
    <t>First payment due by: May 15</t>
  </si>
  <si>
    <t>ACH / Check Payments</t>
  </si>
  <si>
    <t>Credit / Debit Card (+3.00% service fee for domestic cards)</t>
  </si>
  <si>
    <t>A $40 non-refundable enrollment fee is charged per semester at sign-up (not included in the price below). A $15 late fee applies per missed installment; 2 missed payments terminates the plan.</t>
  </si>
  <si>
    <t>ENTER THIS AMOUNT IN THE TIPP ONLINE ENROLLMENT FORM &gt;&gt;</t>
  </si>
  <si>
    <t>The form is located on the homepage of the Student Accounts Portal</t>
  </si>
  <si>
    <t>Enter Amount:</t>
  </si>
  <si>
    <r>
      <t xml:space="preserve">Enter </t>
    </r>
    <r>
      <rPr>
        <b/>
        <i/>
        <u/>
        <sz val="9"/>
        <color theme="1"/>
        <rFont val="Calibri"/>
        <family val="2"/>
        <scheme val="minor"/>
      </rPr>
      <t>per semester</t>
    </r>
    <r>
      <rPr>
        <b/>
        <i/>
        <sz val="9"/>
        <color theme="1"/>
        <rFont val="Calibri"/>
        <family val="2"/>
        <scheme val="minor"/>
      </rPr>
      <t xml:space="preserve"> amount:</t>
    </r>
  </si>
  <si>
    <t>Rates are per semester | Fall &amp; Spring | Professional Advancement Undergraduates</t>
  </si>
  <si>
    <t>Enter Credit Hours:</t>
  </si>
  <si>
    <t>Section 1 - Tuition &amp; Mandatory Fees</t>
  </si>
  <si>
    <t>Tuition for Courses Not Offered by SoPA</t>
  </si>
  <si>
    <t>Academic Support Services Fee, flat fee</t>
  </si>
  <si>
    <t>Subtotal - Tuition and Fees</t>
  </si>
  <si>
    <t>Tuition SoPA Undergraduate, per credit hour</t>
  </si>
  <si>
    <t>Student Activity Fee, per credit hour, max $48</t>
  </si>
  <si>
    <t xml:space="preserve">TIP: To locate courses accessible to you at $600 tuition per credit hour, use the "Professional Advancement Only" search option on the Schedule of Classes. You may register for course(s) not offered by or cross-listed to SoPA, with tuition charged at the Newcomb-Tulane College rate of $2,943 per hour. </t>
  </si>
  <si>
    <t>Section 2 - Housing &amp; Board</t>
  </si>
  <si>
    <t>Dining Plan Options</t>
  </si>
  <si>
    <t>Section 3 - Optional Health Insurance</t>
  </si>
  <si>
    <t>Section 4 - Financial Aid &amp; Scholarship Deductions</t>
  </si>
  <si>
    <t>Housing Room Types</t>
  </si>
  <si>
    <t>Enter your room rate:</t>
  </si>
  <si>
    <t>Enter your dining rate:</t>
  </si>
  <si>
    <r>
      <t xml:space="preserve">ENROLL HERE
</t>
    </r>
    <r>
      <rPr>
        <i/>
        <u/>
        <sz val="9"/>
        <color theme="10"/>
        <rFont val="Calibri"/>
        <family val="2"/>
        <scheme val="minor"/>
      </rPr>
      <t>(Avail. In July)</t>
    </r>
  </si>
  <si>
    <t>no</t>
  </si>
  <si>
    <t>Other Scholarships &amp; Grants</t>
  </si>
  <si>
    <t>20% SoPA Tuition Discount Programs - ENTER "yes" IF ELIGIBLE:</t>
  </si>
  <si>
    <t>This worksheet is for School of Professional Advancement undergraduates only. This is an ESTIMATE — monitor your semester bill for any charges not included. You can modify your TIPP plan balance at any time online. Questions? Contact Accounts Receivable: acctrec@tulane.edu  |  (504) 865-5368</t>
  </si>
  <si>
    <t xml:space="preserve">TIP: As a School of Professional Advancement student, you are not required to enroll or opt out of Tulane's Student Health Insurance Plan (T-SHIP).  However, medical insurance coverage is strongly recommended, and you may voluntarily enroll in our plan. If you do plan to enroll, enter the premium cost in Column E. </t>
  </si>
  <si>
    <t xml:space="preserve">Tip: If your aid package is not yet finalized, use last year's amounts as estimates. You can update your TIPP plan balance online later. Do NOT include Federal Work Study - it is paid as wages, not applied to your bill.  SoPA's 20% tuition discount programs apply only to course offered by or cross-listed to SoPA with tuition charged at $600 per hour. </t>
  </si>
  <si>
    <r>
      <rPr>
        <i/>
        <u/>
        <sz val="10"/>
        <color theme="5" tint="-0.249977111117893"/>
        <rFont val="Calibri"/>
        <family val="2"/>
        <scheme val="minor"/>
      </rPr>
      <t>How to use this worksheet:</t>
    </r>
    <r>
      <rPr>
        <i/>
        <sz val="10"/>
        <color theme="5" tint="-0.249977111117893"/>
        <rFont val="Calibri"/>
        <family val="2"/>
        <scheme val="minor"/>
      </rPr>
      <t xml:space="preserve">
1) Enter your expected registered credit hours by course type in Section 1.
2) For Section 2, on-campus residency &amp; dining plan are not required for SoPA students. However, if you have or plan to enter into a housing/dining contract, input the respective rates in column E. 
3) Enter optional health insurance premium in Section 3, and any finacial aid you may be eligible for in Section 4.
4) Use this worksheet total to complete the online TIPP enroll form, available in the Student Accounts Portal.
</t>
    </r>
    <r>
      <rPr>
        <b/>
        <i/>
        <sz val="10"/>
        <color theme="5" tint="-0.249977111117893"/>
        <rFont val="Calibri"/>
        <family val="2"/>
        <scheme val="minor"/>
      </rPr>
      <t xml:space="preserve">TIPP works best with automatic electronic web payments (ACH) through our portal. Please consider making payment after you receive the semester billing statement if paying by bank wire, mailed check, or 529 plan.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</si>
</sst>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33"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0"/>
      <color theme="1"/>
      <name val="Calibri"/>
      <family val="2"/>
      <scheme val="minor"/>
    </font>
    <font>
      <b/>
      <i/>
      <sz val="10"/>
      <color theme="1"/>
      <name val="Calibri"/>
      <family val="2"/>
      <scheme val="minor"/>
    </font>
    <font>
      <b/>
      <sz val="10"/>
      <color theme="1"/>
      <name val="Calibri"/>
      <family val="2"/>
      <scheme val="minor"/>
    </font>
    <font>
      <b/>
      <sz val="10"/>
      <color theme="1"/>
      <name val="Arial"/>
      <family val="2"/>
    </font>
    <font>
      <u/>
      <sz val="11"/>
      <color theme="10"/>
      <name val="Calibri"/>
      <family val="2"/>
      <scheme val="minor"/>
    </font>
    <font>
      <i/>
      <sz val="10"/>
      <color theme="1"/>
      <name val="Calibri"/>
      <family val="2"/>
      <scheme val="minor"/>
    </font>
    <font>
      <i/>
      <sz val="10"/>
      <color theme="5" tint="-0.249977111117893"/>
      <name val="Calibri"/>
      <family val="2"/>
      <scheme val="minor"/>
    </font>
    <font>
      <i/>
      <u/>
      <sz val="10"/>
      <color theme="5" tint="-0.249977111117893"/>
      <name val="Calibri"/>
      <family val="2"/>
      <scheme val="minor"/>
    </font>
    <font>
      <b/>
      <sz val="14"/>
      <color theme="0"/>
      <name val="Calibri"/>
      <family val="2"/>
      <scheme val="minor"/>
    </font>
    <font>
      <b/>
      <sz val="12"/>
      <color theme="0" tint="-4.9989318521683403E-2"/>
      <name val="Calibri"/>
      <family val="2"/>
      <scheme val="minor"/>
    </font>
    <font>
      <b/>
      <sz val="10"/>
      <color theme="0" tint="-4.9989318521683403E-2"/>
      <name val="Calibri"/>
      <family val="2"/>
      <scheme val="minor"/>
    </font>
    <font>
      <b/>
      <i/>
      <sz val="10"/>
      <color theme="0" tint="-4.9989318521683403E-2"/>
      <name val="Calibri"/>
      <family val="2"/>
      <scheme val="minor"/>
    </font>
    <font>
      <i/>
      <sz val="9"/>
      <color theme="1"/>
      <name val="Calibri"/>
      <family val="2"/>
      <scheme val="minor"/>
    </font>
    <font>
      <b/>
      <sz val="11"/>
      <color theme="0" tint="-4.9989318521683403E-2"/>
      <name val="Calibri"/>
      <family val="2"/>
      <scheme val="minor"/>
    </font>
    <font>
      <u/>
      <sz val="10"/>
      <color theme="10"/>
      <name val="Calibri"/>
      <family val="2"/>
      <scheme val="minor"/>
    </font>
    <font>
      <b/>
      <i/>
      <sz val="11"/>
      <color theme="0" tint="-4.9989318521683403E-2"/>
      <name val="Calibri"/>
      <family val="2"/>
      <scheme val="minor"/>
    </font>
    <font>
      <b/>
      <i/>
      <sz val="10"/>
      <color theme="5" tint="-0.249977111117893"/>
      <name val="Calibri"/>
      <family val="2"/>
      <scheme val="minor"/>
    </font>
    <font>
      <sz val="8"/>
      <name val="Calibri"/>
      <family val="2"/>
      <scheme val="minor"/>
    </font>
    <font>
      <sz val="10"/>
      <color rgb="FF418FDE"/>
      <name val="Calibri"/>
      <family val="2"/>
      <scheme val="minor"/>
    </font>
    <font>
      <i/>
      <sz val="9"/>
      <color theme="0"/>
      <name val="Calibri"/>
      <family val="2"/>
      <scheme val="minor"/>
    </font>
    <font>
      <b/>
      <sz val="12"/>
      <color theme="7" tint="0.39997558519241921"/>
      <name val="Calibri"/>
      <family val="2"/>
      <scheme val="minor"/>
    </font>
    <font>
      <b/>
      <i/>
      <sz val="12"/>
      <color theme="7" tint="0.39997558519241921"/>
      <name val="Calibri"/>
      <family val="2"/>
      <scheme val="minor"/>
    </font>
    <font>
      <b/>
      <i/>
      <sz val="10"/>
      <color theme="7" tint="0.39997558519241921"/>
      <name val="Calibri"/>
      <family val="2"/>
      <scheme val="minor"/>
    </font>
    <font>
      <b/>
      <i/>
      <sz val="9"/>
      <color theme="1"/>
      <name val="Calibri"/>
      <family val="2"/>
      <scheme val="minor"/>
    </font>
    <font>
      <b/>
      <i/>
      <u/>
      <sz val="9"/>
      <color theme="1"/>
      <name val="Calibri"/>
      <family val="2"/>
      <scheme val="minor"/>
    </font>
    <font>
      <b/>
      <u/>
      <sz val="10"/>
      <color theme="0" tint="-4.9989318521683403E-2"/>
      <name val="Calibri"/>
      <family val="2"/>
      <scheme val="minor"/>
    </font>
    <font>
      <sz val="9"/>
      <color theme="1"/>
      <name val="Calibri"/>
      <family val="2"/>
      <scheme val="minor"/>
    </font>
    <font>
      <b/>
      <u/>
      <sz val="9"/>
      <color theme="1"/>
      <name val="Calibri"/>
      <family val="2"/>
      <scheme val="minor"/>
    </font>
    <font>
      <i/>
      <u/>
      <sz val="9"/>
      <color theme="10"/>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rgb="FF418FDE"/>
        <bgColor indexed="64"/>
      </patternFill>
    </fill>
    <fill>
      <patternFill patternType="solid">
        <fgColor rgb="FF003833"/>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1" tint="0.249977111117893"/>
        <bgColor indexed="64"/>
      </patternFill>
    </fill>
    <fill>
      <patternFill patternType="solid">
        <fgColor rgb="FFE9EDF7"/>
        <bgColor indexed="64"/>
      </patternFill>
    </fill>
  </fills>
  <borders count="16">
    <border>
      <left/>
      <right/>
      <top/>
      <bottom/>
      <diagonal/>
    </border>
    <border>
      <left/>
      <right style="thin">
        <color theme="9" tint="-0.499984740745262"/>
      </right>
      <top/>
      <bottom/>
      <diagonal/>
    </border>
    <border>
      <left style="thin">
        <color theme="5"/>
      </left>
      <right/>
      <top style="thin">
        <color theme="5"/>
      </top>
      <bottom style="thin">
        <color theme="5"/>
      </bottom>
      <diagonal/>
    </border>
    <border>
      <left/>
      <right/>
      <top style="thin">
        <color theme="5"/>
      </top>
      <bottom style="thin">
        <color theme="5"/>
      </bottom>
      <diagonal/>
    </border>
    <border>
      <left/>
      <right style="thin">
        <color theme="5"/>
      </right>
      <top style="thin">
        <color theme="5"/>
      </top>
      <bottom style="thin">
        <color theme="5"/>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right/>
      <top style="thin">
        <color theme="8" tint="0.59996337778862885"/>
      </top>
      <bottom style="thin">
        <color indexed="64"/>
      </bottom>
      <diagonal/>
    </border>
    <border>
      <left style="thin">
        <color theme="8" tint="0.59996337778862885"/>
      </left>
      <right/>
      <top style="thin">
        <color theme="8" tint="0.59996337778862885"/>
      </top>
      <bottom style="thin">
        <color theme="8" tint="0.59996337778862885"/>
      </bottom>
      <diagonal/>
    </border>
    <border>
      <left/>
      <right/>
      <top style="thin">
        <color theme="8" tint="0.59996337778862885"/>
      </top>
      <bottom style="thin">
        <color theme="8" tint="0.59996337778862885"/>
      </bottom>
      <diagonal/>
    </border>
    <border>
      <left/>
      <right style="thin">
        <color theme="8" tint="0.59996337778862885"/>
      </right>
      <top style="thin">
        <color theme="8" tint="0.59996337778862885"/>
      </top>
      <bottom style="thin">
        <color theme="8" tint="0.59996337778862885"/>
      </bottom>
      <diagonal/>
    </border>
    <border>
      <left/>
      <right/>
      <top/>
      <bottom style="thin">
        <color indexed="64"/>
      </bottom>
      <diagonal/>
    </border>
    <border>
      <left style="thin">
        <color theme="8" tint="0.59996337778862885"/>
      </left>
      <right style="thin">
        <color theme="8" tint="0.59996337778862885"/>
      </right>
      <top/>
      <bottom style="thin">
        <color theme="8" tint="0.59996337778862885"/>
      </bottom>
      <diagonal/>
    </border>
    <border>
      <left/>
      <right/>
      <top style="thin">
        <color theme="5"/>
      </top>
      <bottom/>
      <diagonal/>
    </border>
    <border>
      <left style="thin">
        <color rgb="FF418FDE"/>
      </left>
      <right style="thin">
        <color rgb="FF418FDE"/>
      </right>
      <top style="thin">
        <color rgb="FF418FDE"/>
      </top>
      <bottom style="thin">
        <color rgb="FF418FDE"/>
      </bottom>
      <diagonal/>
    </border>
    <border>
      <left/>
      <right style="thin">
        <color theme="8" tint="0.59996337778862885"/>
      </right>
      <top style="thin">
        <color theme="8" tint="0.59996337778862885"/>
      </top>
      <bottom/>
      <diagonal/>
    </border>
    <border>
      <left style="thin">
        <color theme="8" tint="0.59996337778862885"/>
      </left>
      <right/>
      <top/>
      <bottom style="thin">
        <color theme="8" tint="0.59996337778862885"/>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77">
    <xf numFmtId="0" fontId="0" fillId="0" borderId="0" xfId="0"/>
    <xf numFmtId="44" fontId="4" fillId="0" borderId="0" xfId="1" applyFont="1" applyProtection="1"/>
    <xf numFmtId="44" fontId="14" fillId="5" borderId="0" xfId="1" applyFont="1" applyFill="1" applyAlignment="1" applyProtection="1">
      <alignment horizontal="center" vertical="center" wrapText="1"/>
    </xf>
    <xf numFmtId="44" fontId="6" fillId="6" borderId="6" xfId="1" applyFont="1" applyFill="1" applyBorder="1" applyAlignment="1" applyProtection="1">
      <alignment horizontal="center" wrapText="1"/>
    </xf>
    <xf numFmtId="164" fontId="6" fillId="6" borderId="6" xfId="1" applyNumberFormat="1" applyFont="1" applyFill="1" applyBorder="1" applyAlignment="1" applyProtection="1">
      <alignment horizontal="right" wrapText="1"/>
    </xf>
    <xf numFmtId="164" fontId="6" fillId="6" borderId="10" xfId="1" applyNumberFormat="1" applyFont="1" applyFill="1" applyBorder="1" applyAlignment="1" applyProtection="1">
      <alignment horizontal="right" wrapText="1"/>
    </xf>
    <xf numFmtId="44" fontId="4" fillId="7" borderId="0" xfId="1" applyFont="1" applyFill="1" applyProtection="1"/>
    <xf numFmtId="164" fontId="4" fillId="9" borderId="5" xfId="1" applyNumberFormat="1" applyFont="1" applyFill="1" applyBorder="1" applyAlignment="1" applyProtection="1">
      <alignment horizontal="right" wrapText="1"/>
    </xf>
    <xf numFmtId="164" fontId="9" fillId="9" borderId="5" xfId="1" applyNumberFormat="1" applyFont="1" applyFill="1" applyBorder="1" applyAlignment="1" applyProtection="1">
      <alignment horizontal="right" wrapText="1"/>
    </xf>
    <xf numFmtId="164" fontId="4" fillId="9" borderId="5" xfId="1" applyNumberFormat="1" applyFont="1" applyFill="1" applyBorder="1" applyAlignment="1" applyProtection="1">
      <alignment horizontal="right" vertical="center" wrapText="1"/>
    </xf>
    <xf numFmtId="44" fontId="24" fillId="5" borderId="0" xfId="1" applyFont="1" applyFill="1" applyAlignment="1" applyProtection="1">
      <alignment horizontal="center" vertical="center" wrapText="1"/>
    </xf>
    <xf numFmtId="164" fontId="24" fillId="5" borderId="0" xfId="1" applyNumberFormat="1" applyFont="1" applyFill="1" applyAlignment="1" applyProtection="1">
      <alignment horizontal="center" vertical="center" wrapText="1"/>
    </xf>
    <xf numFmtId="164" fontId="4" fillId="9" borderId="0" xfId="1" applyNumberFormat="1" applyFont="1" applyFill="1" applyBorder="1" applyAlignment="1" applyProtection="1">
      <alignment horizontal="right" wrapText="1"/>
    </xf>
    <xf numFmtId="164" fontId="4" fillId="9" borderId="7" xfId="1" applyNumberFormat="1" applyFont="1" applyFill="1" applyBorder="1" applyAlignment="1" applyProtection="1">
      <alignment horizontal="right" wrapText="1"/>
    </xf>
    <xf numFmtId="164" fontId="4" fillId="9" borderId="9" xfId="1" applyNumberFormat="1" applyFont="1" applyFill="1" applyBorder="1" applyAlignment="1" applyProtection="1">
      <alignment horizontal="right" wrapText="1"/>
    </xf>
    <xf numFmtId="2" fontId="30" fillId="9" borderId="13" xfId="0" applyNumberFormat="1" applyFont="1" applyFill="1" applyBorder="1" applyAlignment="1" applyProtection="1">
      <alignment horizontal="center"/>
      <protection locked="0"/>
    </xf>
    <xf numFmtId="164" fontId="30" fillId="9" borderId="13" xfId="0" applyNumberFormat="1" applyFont="1" applyFill="1" applyBorder="1" applyAlignment="1" applyProtection="1">
      <alignment horizontal="right"/>
      <protection locked="0"/>
    </xf>
    <xf numFmtId="164" fontId="4" fillId="9" borderId="14" xfId="1" applyNumberFormat="1" applyFont="1" applyFill="1" applyBorder="1" applyAlignment="1" applyProtection="1">
      <alignment horizontal="right" wrapText="1"/>
    </xf>
    <xf numFmtId="0" fontId="6" fillId="2" borderId="0" xfId="0" applyFont="1" applyFill="1" applyAlignment="1" applyProtection="1">
      <alignment horizontal="center"/>
    </xf>
    <xf numFmtId="0" fontId="4" fillId="0" borderId="0" xfId="0" applyFont="1" applyProtection="1"/>
    <xf numFmtId="0" fontId="12" fillId="5" borderId="0" xfId="0" applyFont="1" applyFill="1" applyAlignment="1" applyProtection="1">
      <alignment horizontal="center" vertical="center"/>
    </xf>
    <xf numFmtId="0" fontId="12" fillId="5" borderId="1" xfId="0" applyFont="1" applyFill="1" applyBorder="1" applyAlignment="1" applyProtection="1">
      <alignment horizontal="center" vertical="center"/>
    </xf>
    <xf numFmtId="0" fontId="17" fillId="5" borderId="0" xfId="0" applyFont="1" applyFill="1" applyAlignment="1" applyProtection="1">
      <alignment horizontal="center" vertical="center"/>
    </xf>
    <xf numFmtId="0" fontId="17" fillId="5" borderId="1" xfId="0" applyFont="1" applyFill="1" applyBorder="1" applyAlignment="1" applyProtection="1">
      <alignment horizontal="center" vertical="center"/>
    </xf>
    <xf numFmtId="0" fontId="19" fillId="5" borderId="0" xfId="0" applyFont="1" applyFill="1" applyAlignment="1" applyProtection="1">
      <alignment horizontal="center" vertical="center"/>
    </xf>
    <xf numFmtId="0" fontId="19" fillId="5" borderId="1" xfId="0" applyFont="1" applyFill="1" applyBorder="1" applyAlignment="1" applyProtection="1">
      <alignment horizontal="center" vertical="center"/>
    </xf>
    <xf numFmtId="0" fontId="6" fillId="0" borderId="0" xfId="0" applyFont="1" applyAlignment="1" applyProtection="1">
      <alignment horizontal="center"/>
    </xf>
    <xf numFmtId="0" fontId="0" fillId="0" borderId="0" xfId="0" applyProtection="1"/>
    <xf numFmtId="0" fontId="10" fillId="3" borderId="2" xfId="0" applyFont="1" applyFill="1" applyBorder="1" applyAlignment="1" applyProtection="1">
      <alignment horizontal="left" vertical="top" wrapText="1"/>
    </xf>
    <xf numFmtId="0" fontId="10" fillId="3" borderId="3" xfId="0" applyFont="1" applyFill="1" applyBorder="1" applyAlignment="1" applyProtection="1">
      <alignment horizontal="left" vertical="top" wrapText="1"/>
    </xf>
    <xf numFmtId="0" fontId="10" fillId="3" borderId="4" xfId="0" applyFont="1" applyFill="1" applyBorder="1" applyAlignment="1" applyProtection="1">
      <alignment horizontal="left" vertical="top" wrapText="1"/>
    </xf>
    <xf numFmtId="0" fontId="3" fillId="0" borderId="0" xfId="0" applyFont="1" applyProtection="1"/>
    <xf numFmtId="0" fontId="14" fillId="4" borderId="0" xfId="0" applyFont="1" applyFill="1" applyAlignment="1" applyProtection="1">
      <alignment horizontal="center" vertical="center"/>
    </xf>
    <xf numFmtId="0" fontId="17" fillId="4" borderId="0" xfId="0" applyFont="1" applyFill="1" applyAlignment="1" applyProtection="1">
      <alignment horizontal="center" vertical="center"/>
    </xf>
    <xf numFmtId="0" fontId="4" fillId="0" borderId="0" xfId="0" applyFont="1" applyAlignment="1" applyProtection="1">
      <alignment horizontal="center" vertical="center"/>
    </xf>
    <xf numFmtId="0" fontId="13" fillId="5" borderId="0" xfId="0" applyFont="1" applyFill="1" applyAlignment="1" applyProtection="1">
      <alignment horizontal="left" vertical="center"/>
    </xf>
    <xf numFmtId="0" fontId="15" fillId="5" borderId="0" xfId="0" applyFont="1" applyFill="1" applyAlignment="1" applyProtection="1">
      <alignment horizontal="left" vertical="center"/>
    </xf>
    <xf numFmtId="0" fontId="29" fillId="5" borderId="0" xfId="0" applyFont="1" applyFill="1" applyAlignment="1" applyProtection="1">
      <alignment horizontal="center" vertical="center"/>
    </xf>
    <xf numFmtId="0" fontId="4" fillId="0" borderId="0" xfId="0" applyFont="1" applyAlignment="1" applyProtection="1">
      <alignment vertical="center"/>
    </xf>
    <xf numFmtId="0" fontId="4" fillId="0" borderId="5" xfId="0" applyFont="1" applyBorder="1" applyAlignment="1" applyProtection="1">
      <alignment horizontal="left"/>
    </xf>
    <xf numFmtId="0" fontId="4" fillId="9" borderId="5" xfId="0" applyFont="1" applyFill="1" applyBorder="1" applyAlignment="1" applyProtection="1">
      <alignment horizontal="left"/>
    </xf>
    <xf numFmtId="0" fontId="4" fillId="9" borderId="0" xfId="0" applyFont="1" applyFill="1" applyBorder="1" applyAlignment="1" applyProtection="1">
      <alignment horizontal="left"/>
    </xf>
    <xf numFmtId="2" fontId="31" fillId="9" borderId="0" xfId="0" applyNumberFormat="1" applyFont="1" applyFill="1" applyBorder="1" applyAlignment="1" applyProtection="1">
      <alignment horizontal="center"/>
    </xf>
    <xf numFmtId="2" fontId="30" fillId="9" borderId="11" xfId="0" applyNumberFormat="1" applyFont="1" applyFill="1" applyBorder="1" applyAlignment="1" applyProtection="1">
      <alignment horizontal="center"/>
    </xf>
    <xf numFmtId="2" fontId="30" fillId="9" borderId="5" xfId="0" applyNumberFormat="1" applyFont="1" applyFill="1" applyBorder="1" applyAlignment="1" applyProtection="1">
      <alignment horizontal="center"/>
    </xf>
    <xf numFmtId="0" fontId="3" fillId="6" borderId="6" xfId="0" applyFont="1" applyFill="1" applyBorder="1" applyAlignment="1" applyProtection="1">
      <alignment horizontal="center"/>
    </xf>
    <xf numFmtId="0" fontId="5" fillId="6" borderId="6" xfId="0" applyFont="1" applyFill="1" applyBorder="1" applyAlignment="1" applyProtection="1">
      <alignment horizontal="right"/>
    </xf>
    <xf numFmtId="0" fontId="6" fillId="6" borderId="6" xfId="0" applyFont="1" applyFill="1" applyBorder="1" applyAlignment="1" applyProtection="1">
      <alignment horizontal="center"/>
    </xf>
    <xf numFmtId="0" fontId="14" fillId="5" borderId="0" xfId="0" applyFont="1" applyFill="1" applyAlignment="1" applyProtection="1">
      <alignment horizontal="center" vertical="center"/>
    </xf>
    <xf numFmtId="0" fontId="9" fillId="9" borderId="7" xfId="0" applyFont="1" applyFill="1" applyBorder="1" applyAlignment="1" applyProtection="1">
      <alignment horizontal="center" vertical="center"/>
    </xf>
    <xf numFmtId="0" fontId="9" fillId="9" borderId="8" xfId="0" applyFont="1" applyFill="1" applyBorder="1" applyAlignment="1" applyProtection="1">
      <alignment horizontal="center" vertical="center"/>
    </xf>
    <xf numFmtId="0" fontId="5" fillId="9" borderId="9" xfId="0" applyFont="1" applyFill="1" applyBorder="1" applyAlignment="1" applyProtection="1">
      <alignment horizontal="center" vertical="center"/>
    </xf>
    <xf numFmtId="0" fontId="16" fillId="9" borderId="7" xfId="0" applyFont="1" applyFill="1" applyBorder="1" applyAlignment="1" applyProtection="1">
      <alignment horizontal="center"/>
    </xf>
    <xf numFmtId="0" fontId="16" fillId="9" borderId="5" xfId="0" applyFont="1" applyFill="1" applyBorder="1" applyAlignment="1" applyProtection="1">
      <alignment horizontal="center"/>
    </xf>
    <xf numFmtId="0" fontId="5" fillId="9" borderId="14" xfId="0" applyFont="1" applyFill="1" applyBorder="1" applyAlignment="1" applyProtection="1">
      <alignment horizontal="center" vertical="center"/>
    </xf>
    <xf numFmtId="0" fontId="4" fillId="9" borderId="5" xfId="0" applyFont="1" applyFill="1" applyBorder="1" applyAlignment="1" applyProtection="1">
      <alignment horizontal="left" vertical="center" wrapText="1"/>
    </xf>
    <xf numFmtId="0" fontId="10" fillId="3" borderId="12" xfId="0" applyFont="1" applyFill="1" applyBorder="1" applyAlignment="1" applyProtection="1">
      <alignment horizontal="left" vertical="top" wrapText="1"/>
    </xf>
    <xf numFmtId="0" fontId="27" fillId="9" borderId="15" xfId="0" applyFont="1" applyFill="1" applyBorder="1" applyAlignment="1" applyProtection="1">
      <alignment horizontal="right"/>
    </xf>
    <xf numFmtId="0" fontId="27" fillId="9" borderId="7" xfId="0" applyFont="1" applyFill="1" applyBorder="1" applyAlignment="1" applyProtection="1">
      <alignment horizontal="right"/>
    </xf>
    <xf numFmtId="0" fontId="7" fillId="0" borderId="0" xfId="0" applyFont="1" applyProtection="1"/>
    <xf numFmtId="0" fontId="2" fillId="0" borderId="0" xfId="0" applyFont="1" applyProtection="1"/>
    <xf numFmtId="0" fontId="24" fillId="5" borderId="0" xfId="0" applyFont="1" applyFill="1" applyAlignment="1" applyProtection="1">
      <alignment horizontal="left" vertical="center"/>
    </xf>
    <xf numFmtId="0" fontId="25" fillId="5" borderId="0" xfId="0" applyFont="1" applyFill="1" applyAlignment="1" applyProtection="1">
      <alignment horizontal="left" vertical="center"/>
    </xf>
    <xf numFmtId="0" fontId="24" fillId="5" borderId="0" xfId="0" applyFont="1" applyFill="1" applyAlignment="1" applyProtection="1">
      <alignment horizontal="center" vertical="center"/>
    </xf>
    <xf numFmtId="0" fontId="26" fillId="5" borderId="0" xfId="0" applyFont="1" applyFill="1" applyAlignment="1" applyProtection="1">
      <alignment horizontal="left" vertical="center"/>
    </xf>
    <xf numFmtId="0" fontId="7" fillId="7" borderId="0" xfId="0" applyFont="1" applyFill="1" applyProtection="1"/>
    <xf numFmtId="0" fontId="9" fillId="7" borderId="0" xfId="0" applyFont="1" applyFill="1" applyAlignment="1" applyProtection="1">
      <alignment horizontal="left" vertical="top" wrapText="1"/>
    </xf>
    <xf numFmtId="0" fontId="22" fillId="7" borderId="0" xfId="0" applyFont="1" applyFill="1" applyAlignment="1" applyProtection="1">
      <alignment horizontal="left" vertical="top" wrapText="1"/>
    </xf>
    <xf numFmtId="0" fontId="9" fillId="7" borderId="0" xfId="0" applyFont="1" applyFill="1" applyAlignment="1" applyProtection="1">
      <alignment horizontal="left" vertical="top" wrapText="1"/>
    </xf>
    <xf numFmtId="0" fontId="4" fillId="7" borderId="0" xfId="0" applyFont="1" applyFill="1" applyProtection="1"/>
    <xf numFmtId="0" fontId="22" fillId="7" borderId="0" xfId="0" applyFont="1" applyFill="1" applyAlignment="1" applyProtection="1">
      <alignment horizontal="left" vertical="top" wrapText="1"/>
    </xf>
    <xf numFmtId="0" fontId="23" fillId="8" borderId="0" xfId="0" applyFont="1" applyFill="1" applyAlignment="1" applyProtection="1">
      <alignment horizontal="left" vertical="top" wrapText="1"/>
    </xf>
    <xf numFmtId="0" fontId="18" fillId="9" borderId="5" xfId="2" applyFont="1" applyFill="1" applyBorder="1" applyAlignment="1" applyProtection="1">
      <alignment horizontal="left"/>
      <protection locked="0"/>
    </xf>
    <xf numFmtId="0" fontId="8" fillId="9" borderId="7" xfId="2" applyFill="1" applyBorder="1" applyAlignment="1" applyProtection="1">
      <alignment horizontal="center" vertical="center" wrapText="1"/>
      <protection locked="0"/>
    </xf>
    <xf numFmtId="164" fontId="4" fillId="9" borderId="13" xfId="1" applyNumberFormat="1" applyFont="1" applyFill="1" applyBorder="1" applyAlignment="1" applyProtection="1">
      <alignment horizontal="right" vertical="center" wrapText="1"/>
      <protection locked="0"/>
    </xf>
    <xf numFmtId="164" fontId="4" fillId="9" borderId="13" xfId="1" applyNumberFormat="1" applyFont="1" applyFill="1" applyBorder="1" applyAlignment="1" applyProtection="1">
      <alignment horizontal="right" wrapText="1"/>
      <protection locked="0"/>
    </xf>
    <xf numFmtId="164" fontId="4" fillId="9" borderId="7" xfId="1" applyNumberFormat="1" applyFont="1" applyFill="1" applyBorder="1" applyAlignment="1" applyProtection="1">
      <alignment horizontal="right" wrapText="1"/>
      <protection locked="0"/>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418FDE"/>
      <color rgb="FFE9EDF7"/>
      <color rgb="FFE0E6F4"/>
      <color rgb="FF006747"/>
      <color rgb="FF0038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mpushealth.tulane.edu/insurance-billing/how-request-t-ship-coverage" TargetMode="External"/><Relationship Id="rId2" Type="http://schemas.openxmlformats.org/officeDocument/2006/relationships/hyperlink" Target="https://tulane.mydininghub.com/en/dining-plans" TargetMode="External"/><Relationship Id="rId1" Type="http://schemas.openxmlformats.org/officeDocument/2006/relationships/hyperlink" Target="https://housing.tulane.edu/housing-logistics/rates-and-housing-agreement" TargetMode="External"/><Relationship Id="rId5" Type="http://schemas.openxmlformats.org/officeDocument/2006/relationships/printerSettings" Target="../printerSettings/printerSettings1.bin"/><Relationship Id="rId4" Type="http://schemas.openxmlformats.org/officeDocument/2006/relationships/hyperlink" Target="https://sopa.tulane.edu/admissions/financial-assistan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11A27-9BF9-44B6-9084-EDFC0151514F}">
  <dimension ref="A1:E56"/>
  <sheetViews>
    <sheetView tabSelected="1" workbookViewId="0">
      <selection activeCell="D13" sqref="D13"/>
    </sheetView>
  </sheetViews>
  <sheetFormatPr defaultColWidth="9.140625" defaultRowHeight="12.75" x14ac:dyDescent="0.2"/>
  <cols>
    <col min="1" max="1" width="2.140625" style="19" customWidth="1"/>
    <col min="2" max="2" width="40.140625" style="19" customWidth="1"/>
    <col min="3" max="3" width="13.85546875" style="1" customWidth="1"/>
    <col min="4" max="4" width="19" style="19" customWidth="1"/>
    <col min="5" max="5" width="13.42578125" style="1" customWidth="1"/>
    <col min="6" max="6" width="9.140625" style="19"/>
    <col min="7" max="7" width="9.140625" style="19" customWidth="1"/>
    <col min="8" max="16384" width="9.140625" style="19"/>
  </cols>
  <sheetData>
    <row r="1" spans="1:5" x14ac:dyDescent="0.2">
      <c r="A1" s="18" t="s">
        <v>5</v>
      </c>
      <c r="B1" s="18"/>
      <c r="C1" s="18"/>
      <c r="D1" s="18"/>
      <c r="E1" s="18"/>
    </row>
    <row r="2" spans="1:5" ht="23.25" customHeight="1" x14ac:dyDescent="0.2">
      <c r="A2" s="20" t="s">
        <v>0</v>
      </c>
      <c r="B2" s="20"/>
      <c r="C2" s="20"/>
      <c r="D2" s="20"/>
      <c r="E2" s="21"/>
    </row>
    <row r="3" spans="1:5" ht="15" customHeight="1" x14ac:dyDescent="0.2">
      <c r="A3" s="22" t="s">
        <v>4</v>
      </c>
      <c r="B3" s="22"/>
      <c r="C3" s="22"/>
      <c r="D3" s="22"/>
      <c r="E3" s="23"/>
    </row>
    <row r="4" spans="1:5" s="26" customFormat="1" ht="15" x14ac:dyDescent="0.2">
      <c r="A4" s="24" t="s">
        <v>29</v>
      </c>
      <c r="B4" s="24"/>
      <c r="C4" s="24"/>
      <c r="D4" s="24"/>
      <c r="E4" s="25"/>
    </row>
    <row r="5" spans="1:5" s="27" customFormat="1" ht="3.75" customHeight="1" x14ac:dyDescent="0.25"/>
    <row r="6" spans="1:5" ht="106.5" customHeight="1" x14ac:dyDescent="0.2">
      <c r="B6" s="28" t="s">
        <v>52</v>
      </c>
      <c r="C6" s="29"/>
      <c r="D6" s="29"/>
      <c r="E6" s="30"/>
    </row>
    <row r="7" spans="1:5" ht="4.5" customHeight="1" x14ac:dyDescent="0.25">
      <c r="A7" s="31"/>
      <c r="B7" s="31"/>
      <c r="C7" s="31"/>
      <c r="D7" s="31"/>
      <c r="E7" s="31"/>
    </row>
    <row r="8" spans="1:5" s="34" customFormat="1" ht="20.25" customHeight="1" x14ac:dyDescent="0.25">
      <c r="A8" s="32"/>
      <c r="B8" s="33" t="s">
        <v>1</v>
      </c>
      <c r="C8" s="33" t="s">
        <v>2</v>
      </c>
      <c r="D8" s="33" t="s">
        <v>3</v>
      </c>
      <c r="E8" s="33" t="s">
        <v>6</v>
      </c>
    </row>
    <row r="9" spans="1:5" s="27" customFormat="1" ht="3.75" customHeight="1" x14ac:dyDescent="0.25"/>
    <row r="10" spans="1:5" s="38" customFormat="1" ht="21.75" customHeight="1" x14ac:dyDescent="0.25">
      <c r="A10" s="35" t="s">
        <v>31</v>
      </c>
      <c r="B10" s="36"/>
      <c r="C10" s="2"/>
      <c r="D10" s="37"/>
      <c r="E10" s="2"/>
    </row>
    <row r="11" spans="1:5" ht="41.25" customHeight="1" x14ac:dyDescent="0.2">
      <c r="A11" s="39"/>
      <c r="B11" s="28" t="s">
        <v>37</v>
      </c>
      <c r="C11" s="29"/>
      <c r="D11" s="29"/>
      <c r="E11" s="30"/>
    </row>
    <row r="12" spans="1:5" ht="12.75" customHeight="1" x14ac:dyDescent="0.2">
      <c r="A12" s="40"/>
      <c r="B12" s="41"/>
      <c r="C12" s="12"/>
      <c r="D12" s="42" t="s">
        <v>30</v>
      </c>
      <c r="E12" s="12"/>
    </row>
    <row r="13" spans="1:5" ht="12.75" customHeight="1" x14ac:dyDescent="0.2">
      <c r="A13" s="40"/>
      <c r="B13" s="40" t="s">
        <v>35</v>
      </c>
      <c r="C13" s="13">
        <v>600</v>
      </c>
      <c r="D13" s="15">
        <v>0</v>
      </c>
      <c r="E13" s="14">
        <f>C13*D13</f>
        <v>0</v>
      </c>
    </row>
    <row r="14" spans="1:5" ht="12.75" customHeight="1" x14ac:dyDescent="0.2">
      <c r="A14" s="40"/>
      <c r="B14" s="40" t="s">
        <v>32</v>
      </c>
      <c r="C14" s="13">
        <v>2943</v>
      </c>
      <c r="D14" s="15">
        <v>0</v>
      </c>
      <c r="E14" s="14">
        <f>C14*D14</f>
        <v>0</v>
      </c>
    </row>
    <row r="15" spans="1:5" ht="12.75" customHeight="1" x14ac:dyDescent="0.2">
      <c r="A15" s="40"/>
      <c r="B15" s="40" t="s">
        <v>33</v>
      </c>
      <c r="C15" s="7">
        <v>60</v>
      </c>
      <c r="D15" s="43"/>
      <c r="E15" s="7">
        <f>IF((D13+D14)&gt;0,60,0)</f>
        <v>0</v>
      </c>
    </row>
    <row r="16" spans="1:5" ht="12.75" customHeight="1" x14ac:dyDescent="0.2">
      <c r="A16" s="40"/>
      <c r="B16" s="40" t="s">
        <v>36</v>
      </c>
      <c r="C16" s="7">
        <v>4</v>
      </c>
      <c r="D16" s="44"/>
      <c r="E16" s="7">
        <f>IF(((D13+D14)*C16)&gt;48,48,(D13+D14)*C16)</f>
        <v>0</v>
      </c>
    </row>
    <row r="17" spans="1:5" ht="16.5" customHeight="1" x14ac:dyDescent="0.25">
      <c r="A17" s="45"/>
      <c r="B17" s="46" t="s">
        <v>34</v>
      </c>
      <c r="C17" s="3"/>
      <c r="D17" s="47"/>
      <c r="E17" s="4">
        <f>SUM(E13:E16)</f>
        <v>0</v>
      </c>
    </row>
    <row r="18" spans="1:5" ht="4.5" customHeight="1" x14ac:dyDescent="0.2"/>
    <row r="19" spans="1:5" s="38" customFormat="1" ht="22.5" customHeight="1" x14ac:dyDescent="0.25">
      <c r="A19" s="35" t="s">
        <v>38</v>
      </c>
      <c r="B19" s="36"/>
      <c r="C19" s="2"/>
      <c r="D19" s="48"/>
      <c r="E19" s="2"/>
    </row>
    <row r="20" spans="1:5" ht="15.75" customHeight="1" x14ac:dyDescent="0.2">
      <c r="A20" s="40"/>
      <c r="B20" s="49"/>
      <c r="C20" s="50"/>
      <c r="D20" s="50"/>
      <c r="E20" s="51" t="s">
        <v>27</v>
      </c>
    </row>
    <row r="21" spans="1:5" x14ac:dyDescent="0.2">
      <c r="A21" s="40"/>
      <c r="B21" s="72" t="s">
        <v>42</v>
      </c>
      <c r="C21" s="8"/>
      <c r="D21" s="52" t="s">
        <v>43</v>
      </c>
      <c r="E21" s="16">
        <v>0</v>
      </c>
    </row>
    <row r="22" spans="1:5" ht="12.75" customHeight="1" x14ac:dyDescent="0.2">
      <c r="A22" s="40"/>
      <c r="B22" s="72" t="s">
        <v>39</v>
      </c>
      <c r="C22" s="8"/>
      <c r="D22" s="53" t="s">
        <v>44</v>
      </c>
      <c r="E22" s="16">
        <v>0</v>
      </c>
    </row>
    <row r="23" spans="1:5" ht="16.5" customHeight="1" x14ac:dyDescent="0.25">
      <c r="A23" s="45"/>
      <c r="B23" s="46" t="s">
        <v>7</v>
      </c>
      <c r="C23" s="3"/>
      <c r="D23" s="47"/>
      <c r="E23" s="5">
        <f>SUM(E21:E22)</f>
        <v>0</v>
      </c>
    </row>
    <row r="24" spans="1:5" ht="4.5" customHeight="1" x14ac:dyDescent="0.2"/>
    <row r="25" spans="1:5" s="38" customFormat="1" ht="22.5" customHeight="1" x14ac:dyDescent="0.25">
      <c r="A25" s="35" t="s">
        <v>40</v>
      </c>
      <c r="B25" s="36"/>
      <c r="C25" s="2"/>
      <c r="D25" s="48"/>
      <c r="E25" s="2"/>
    </row>
    <row r="26" spans="1:5" ht="40.5" customHeight="1" x14ac:dyDescent="0.2">
      <c r="A26" s="39"/>
      <c r="B26" s="28" t="s">
        <v>50</v>
      </c>
      <c r="C26" s="29"/>
      <c r="D26" s="29"/>
      <c r="E26" s="30"/>
    </row>
    <row r="27" spans="1:5" ht="15.75" customHeight="1" x14ac:dyDescent="0.2">
      <c r="A27" s="40"/>
      <c r="B27" s="49"/>
      <c r="C27" s="50"/>
      <c r="D27" s="50"/>
      <c r="E27" s="54" t="s">
        <v>27</v>
      </c>
    </row>
    <row r="28" spans="1:5" ht="30.75" customHeight="1" x14ac:dyDescent="0.2">
      <c r="A28" s="40"/>
      <c r="B28" s="55" t="s">
        <v>8</v>
      </c>
      <c r="C28" s="9">
        <v>1690.5</v>
      </c>
      <c r="D28" s="73" t="s">
        <v>45</v>
      </c>
      <c r="E28" s="74">
        <v>0</v>
      </c>
    </row>
    <row r="29" spans="1:5" ht="16.5" customHeight="1" x14ac:dyDescent="0.25">
      <c r="A29" s="45"/>
      <c r="B29" s="46" t="s">
        <v>9</v>
      </c>
      <c r="C29" s="3"/>
      <c r="D29" s="47"/>
      <c r="E29" s="5">
        <f>SUM(E28:E28)</f>
        <v>0</v>
      </c>
    </row>
    <row r="30" spans="1:5" ht="6" customHeight="1" x14ac:dyDescent="0.2"/>
    <row r="31" spans="1:5" s="38" customFormat="1" ht="22.5" customHeight="1" x14ac:dyDescent="0.25">
      <c r="A31" s="35" t="s">
        <v>41</v>
      </c>
      <c r="B31" s="36"/>
      <c r="C31" s="2"/>
      <c r="D31" s="48"/>
      <c r="E31" s="2"/>
    </row>
    <row r="32" spans="1:5" ht="55.5" customHeight="1" x14ac:dyDescent="0.2">
      <c r="A32" s="39"/>
      <c r="B32" s="28" t="s">
        <v>51</v>
      </c>
      <c r="C32" s="29"/>
      <c r="D32" s="56"/>
      <c r="E32" s="30"/>
    </row>
    <row r="33" spans="1:5" x14ac:dyDescent="0.2">
      <c r="A33" s="40"/>
      <c r="B33" s="72" t="s">
        <v>48</v>
      </c>
      <c r="C33" s="76"/>
      <c r="D33" s="15" t="s">
        <v>46</v>
      </c>
      <c r="E33" s="17">
        <f>IF(LOWER(D33)="yes",E13*0.2,0)</f>
        <v>0</v>
      </c>
    </row>
    <row r="34" spans="1:5" x14ac:dyDescent="0.2">
      <c r="A34" s="40"/>
      <c r="B34" s="40" t="s">
        <v>47</v>
      </c>
      <c r="C34" s="7"/>
      <c r="D34" s="57" t="s">
        <v>28</v>
      </c>
      <c r="E34" s="75">
        <v>0</v>
      </c>
    </row>
    <row r="35" spans="1:5" x14ac:dyDescent="0.2">
      <c r="A35" s="40"/>
      <c r="B35" s="40" t="s">
        <v>10</v>
      </c>
      <c r="C35" s="7"/>
      <c r="D35" s="58" t="s">
        <v>28</v>
      </c>
      <c r="E35" s="75">
        <v>0</v>
      </c>
    </row>
    <row r="36" spans="1:5" x14ac:dyDescent="0.2">
      <c r="A36" s="40"/>
      <c r="B36" s="40" t="s">
        <v>11</v>
      </c>
      <c r="C36" s="7"/>
      <c r="D36" s="58" t="s">
        <v>28</v>
      </c>
      <c r="E36" s="75">
        <v>0</v>
      </c>
    </row>
    <row r="37" spans="1:5" ht="16.5" customHeight="1" x14ac:dyDescent="0.25">
      <c r="A37" s="45"/>
      <c r="B37" s="46" t="s">
        <v>12</v>
      </c>
      <c r="C37" s="3"/>
      <c r="D37" s="47"/>
      <c r="E37" s="5">
        <f>SUM(E33:E36)</f>
        <v>0</v>
      </c>
    </row>
    <row r="38" spans="1:5" s="60" customFormat="1" ht="15" x14ac:dyDescent="0.25">
      <c r="A38" s="59"/>
      <c r="B38" s="19"/>
      <c r="C38" s="1"/>
      <c r="D38" s="19"/>
      <c r="E38" s="1"/>
    </row>
    <row r="39" spans="1:5" s="60" customFormat="1" ht="6" customHeight="1" x14ac:dyDescent="0.25">
      <c r="A39" s="35"/>
      <c r="B39" s="36"/>
      <c r="C39" s="2"/>
      <c r="D39" s="48"/>
      <c r="E39" s="2"/>
    </row>
    <row r="40" spans="1:5" s="60" customFormat="1" ht="15.75" x14ac:dyDescent="0.25">
      <c r="A40" s="61" t="s">
        <v>25</v>
      </c>
      <c r="B40" s="62"/>
      <c r="C40" s="10"/>
      <c r="D40" s="63"/>
      <c r="E40" s="11">
        <f>IF((E17+E23+E29-E37)&lt;0,0,E17+E23+E29-E37)</f>
        <v>0</v>
      </c>
    </row>
    <row r="41" spans="1:5" s="60" customFormat="1" ht="11.25" customHeight="1" x14ac:dyDescent="0.25">
      <c r="A41" s="35"/>
      <c r="B41" s="64" t="s">
        <v>26</v>
      </c>
      <c r="C41" s="2"/>
      <c r="D41" s="48"/>
      <c r="E41" s="2"/>
    </row>
    <row r="42" spans="1:5" ht="8.25" customHeight="1" x14ac:dyDescent="0.2"/>
    <row r="43" spans="1:5" s="38" customFormat="1" ht="22.5" customHeight="1" x14ac:dyDescent="0.25">
      <c r="A43" s="35" t="s">
        <v>13</v>
      </c>
      <c r="B43" s="36"/>
      <c r="C43" s="2"/>
      <c r="D43" s="48"/>
      <c r="E43" s="2"/>
    </row>
    <row r="44" spans="1:5" ht="30.75" customHeight="1" x14ac:dyDescent="0.2">
      <c r="A44" s="65"/>
      <c r="B44" s="66" t="s">
        <v>24</v>
      </c>
      <c r="C44" s="66"/>
      <c r="D44" s="66"/>
      <c r="E44" s="66"/>
    </row>
    <row r="45" spans="1:5" x14ac:dyDescent="0.2">
      <c r="A45" s="65"/>
      <c r="B45" s="67" t="s">
        <v>22</v>
      </c>
      <c r="C45" s="68"/>
      <c r="D45" s="68"/>
      <c r="E45" s="68"/>
    </row>
    <row r="46" spans="1:5" x14ac:dyDescent="0.2">
      <c r="A46" s="65"/>
      <c r="B46" s="69" t="s">
        <v>14</v>
      </c>
      <c r="C46" s="6" t="s">
        <v>18</v>
      </c>
      <c r="D46" s="69"/>
      <c r="E46" s="6">
        <f>$E$40/2</f>
        <v>0</v>
      </c>
    </row>
    <row r="47" spans="1:5" x14ac:dyDescent="0.2">
      <c r="A47" s="69"/>
      <c r="B47" s="69" t="s">
        <v>15</v>
      </c>
      <c r="C47" s="6" t="s">
        <v>19</v>
      </c>
      <c r="D47" s="69"/>
      <c r="E47" s="6">
        <f>$E$40/3</f>
        <v>0</v>
      </c>
    </row>
    <row r="48" spans="1:5" x14ac:dyDescent="0.2">
      <c r="A48" s="69"/>
      <c r="B48" s="69" t="s">
        <v>16</v>
      </c>
      <c r="C48" s="6" t="s">
        <v>20</v>
      </c>
      <c r="D48" s="69"/>
      <c r="E48" s="6">
        <f>$E$40/4</f>
        <v>0</v>
      </c>
    </row>
    <row r="49" spans="1:5" x14ac:dyDescent="0.2">
      <c r="A49" s="69"/>
      <c r="B49" s="69" t="s">
        <v>17</v>
      </c>
      <c r="C49" s="6" t="s">
        <v>21</v>
      </c>
      <c r="D49" s="69"/>
      <c r="E49" s="6">
        <f>$E$40/5</f>
        <v>0</v>
      </c>
    </row>
    <row r="50" spans="1:5" ht="15" customHeight="1" x14ac:dyDescent="0.2">
      <c r="A50" s="65"/>
      <c r="B50" s="70" t="s">
        <v>23</v>
      </c>
      <c r="C50" s="70"/>
      <c r="D50" s="68"/>
      <c r="E50" s="68"/>
    </row>
    <row r="51" spans="1:5" x14ac:dyDescent="0.2">
      <c r="A51" s="65"/>
      <c r="B51" s="69" t="s">
        <v>14</v>
      </c>
      <c r="C51" s="6" t="s">
        <v>18</v>
      </c>
      <c r="D51" s="69"/>
      <c r="E51" s="6">
        <f>($E$40)/2*1.03</f>
        <v>0</v>
      </c>
    </row>
    <row r="52" spans="1:5" x14ac:dyDescent="0.2">
      <c r="A52" s="69"/>
      <c r="B52" s="69" t="s">
        <v>15</v>
      </c>
      <c r="C52" s="6" t="s">
        <v>19</v>
      </c>
      <c r="D52" s="69"/>
      <c r="E52" s="6">
        <f>($E$40)/3*1.03</f>
        <v>0</v>
      </c>
    </row>
    <row r="53" spans="1:5" x14ac:dyDescent="0.2">
      <c r="A53" s="69"/>
      <c r="B53" s="69" t="s">
        <v>16</v>
      </c>
      <c r="C53" s="6" t="s">
        <v>20</v>
      </c>
      <c r="D53" s="69"/>
      <c r="E53" s="6">
        <f>($E$40)/4*1.03</f>
        <v>0</v>
      </c>
    </row>
    <row r="54" spans="1:5" x14ac:dyDescent="0.2">
      <c r="A54" s="69"/>
      <c r="B54" s="69" t="s">
        <v>17</v>
      </c>
      <c r="C54" s="6" t="s">
        <v>21</v>
      </c>
      <c r="D54" s="69"/>
      <c r="E54" s="6">
        <f>($E$40)/5*1.03</f>
        <v>0</v>
      </c>
    </row>
    <row r="55" spans="1:5" ht="40.5" customHeight="1" x14ac:dyDescent="0.2">
      <c r="A55" s="71" t="s">
        <v>49</v>
      </c>
      <c r="B55" s="71"/>
      <c r="C55" s="71"/>
      <c r="D55" s="71"/>
      <c r="E55" s="71"/>
    </row>
    <row r="56" spans="1:5" x14ac:dyDescent="0.2">
      <c r="A56" s="18" t="s">
        <v>5</v>
      </c>
      <c r="B56" s="18"/>
      <c r="C56" s="18"/>
      <c r="D56" s="18"/>
      <c r="E56" s="18"/>
    </row>
  </sheetData>
  <sheetProtection algorithmName="SHA-512" hashValue="bmNZ4TNjUeAY5aubOycumKgGQD8jTj57bR9r/LUuBdy9vIZ4d3CPYdNud80BSDMWdNN+Ksm0UH1k396tUcMCgg==" saltValue="mJdu/oGivGrIso3qRojL+g==" spinCount="100000" sheet="1" selectLockedCells="1"/>
  <mergeCells count="14">
    <mergeCell ref="A1:E1"/>
    <mergeCell ref="B11:E11"/>
    <mergeCell ref="B26:E26"/>
    <mergeCell ref="A56:E56"/>
    <mergeCell ref="B32:E32"/>
    <mergeCell ref="B44:E44"/>
    <mergeCell ref="A2:E2"/>
    <mergeCell ref="A3:E3"/>
    <mergeCell ref="A4:E4"/>
    <mergeCell ref="B6:E6"/>
    <mergeCell ref="B20:D20"/>
    <mergeCell ref="B27:D27"/>
    <mergeCell ref="B50:C50"/>
    <mergeCell ref="A55:E55"/>
  </mergeCells>
  <phoneticPr fontId="21" type="noConversion"/>
  <hyperlinks>
    <hyperlink ref="B21" r:id="rId1" display="Other Room - visit Housing for rates. " xr:uid="{7D7C34BF-5416-4E8E-B8C7-3EBA072091E9}"/>
    <hyperlink ref="B22" r:id="rId2" xr:uid="{67118AE7-A14D-4DD4-A7D2-7D76C9245FDA}"/>
    <hyperlink ref="D28" r:id="rId3" display="ENROLL HERE" xr:uid="{1DA5E0FC-F642-4792-BF88-D294B56C0C29}"/>
    <hyperlink ref="B33" r:id="rId4" location="scholarships" xr:uid="{18A456D3-8964-4B25-A585-08C928DE6325}"/>
  </hyperlinks>
  <pageMargins left="0.7" right="0.7" top="0.75" bottom="0.75" header="0.3" footer="0.3"/>
  <pageSetup orientation="portrait" r:id="rId5"/>
  <rowBreaks count="1" manualBreakCount="1">
    <brk id="3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7E468711B261C4ABDFE342C8DBA5C2B" ma:contentTypeVersion="8" ma:contentTypeDescription="Create a new document." ma:contentTypeScope="" ma:versionID="b8ecc3c8c2678d8c82378ec41acd6a91">
  <xsd:schema xmlns:xsd="http://www.w3.org/2001/XMLSchema" xmlns:xs="http://www.w3.org/2001/XMLSchema" xmlns:p="http://schemas.microsoft.com/office/2006/metadata/properties" xmlns:ns3="91afb6b3-1c8a-4d6e-acb8-4dfa99e94ae7" xmlns:ns4="85528165-acea-4955-9e3b-51401ccc918e" targetNamespace="http://schemas.microsoft.com/office/2006/metadata/properties" ma:root="true" ma:fieldsID="10c2d4044a93e4e06a806cbbadd6ecf0" ns3:_="" ns4:_="">
    <xsd:import namespace="91afb6b3-1c8a-4d6e-acb8-4dfa99e94ae7"/>
    <xsd:import namespace="85528165-acea-4955-9e3b-51401ccc918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afb6b3-1c8a-4d6e-acb8-4dfa99e94ae7"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528165-acea-4955-9e3b-51401ccc918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91afb6b3-1c8a-4d6e-acb8-4dfa99e94ae7" xsi:nil="true"/>
  </documentManagement>
</p:properties>
</file>

<file path=customXml/itemProps1.xml><?xml version="1.0" encoding="utf-8"?>
<ds:datastoreItem xmlns:ds="http://schemas.openxmlformats.org/officeDocument/2006/customXml" ds:itemID="{B2AE63F4-BD16-48CF-95B0-350FCC7DD8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afb6b3-1c8a-4d6e-acb8-4dfa99e94ae7"/>
    <ds:schemaRef ds:uri="85528165-acea-4955-9e3b-51401ccc91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B22F640-AA23-4348-B71C-C4D9B9782B7A}">
  <ds:schemaRefs>
    <ds:schemaRef ds:uri="http://schemas.microsoft.com/sharepoint/v3/contenttype/forms"/>
  </ds:schemaRefs>
</ds:datastoreItem>
</file>

<file path=customXml/itemProps3.xml><?xml version="1.0" encoding="utf-8"?>
<ds:datastoreItem xmlns:ds="http://schemas.openxmlformats.org/officeDocument/2006/customXml" ds:itemID="{EE8DAFA8-B0B4-4CFC-A743-60AFF6060E9A}">
  <ds:schemaRefs>
    <ds:schemaRef ds:uri="http://purl.org/dc/terms/"/>
    <ds:schemaRef ds:uri="http://schemas.microsoft.com/office/2006/metadata/properties"/>
    <ds:schemaRef ds:uri="http://schemas.openxmlformats.org/package/2006/metadata/core-properties"/>
    <ds:schemaRef ds:uri="85528165-acea-4955-9e3b-51401ccc918e"/>
    <ds:schemaRef ds:uri="http://schemas.microsoft.com/office/2006/documentManagement/types"/>
    <ds:schemaRef ds:uri="http://purl.org/dc/dcmitype/"/>
    <ds:schemaRef ds:uri="91afb6b3-1c8a-4d6e-acb8-4dfa99e94ae7"/>
    <ds:schemaRef ds:uri="http://purl.org/dc/elements/1.1/"/>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SoPA UG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2019-09-06T20:44:17Z</dcterms:created>
  <dcterms:modified xsi:type="dcterms:W3CDTF">2026-04-21T16:54:39Z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0x010100C7E468711B261C4ABDFE342C8DBA5C2B</vt:lpwstr>
  </property>
</Properties>
</file>