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70" documentId="8_{7B9F96CD-44D5-4630-97AA-A48D12CA1DEB}" xr6:coauthVersionLast="47" xr6:coauthVersionMax="47" xr10:uidLastSave="{887045A2-F91A-4AB5-8768-07E9325056CF}"/>
  <workbookProtection workbookAlgorithmName="SHA-512" workbookHashValue="uDtTqrIuGKtZm3lrJokWNOB9o18ZcFa8L0SQZTp5pYOhUpkBJg5NXkSqYAbifSR6GjOeoK4tLr4Y2bFoRVa/Pg==" workbookSaltValue="n7uh+lpDY1fqeVJr86gHvQ==" workbookSpinCount="100000" lockStructure="1"/>
  <bookViews>
    <workbookView xWindow="-120" yWindow="-120" windowWidth="29040" windowHeight="15720" xr2:uid="{00000000-000D-0000-FFFF-FFFF00000000}"/>
  </bookViews>
  <sheets>
    <sheet name="NURSING"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2" l="1"/>
  <c r="E14" i="2"/>
  <c r="E15" i="2" l="1"/>
  <c r="E13" i="2"/>
  <c r="E34" i="2"/>
  <c r="E22" i="2"/>
  <c r="E12" i="2"/>
  <c r="E16" i="2" l="1"/>
  <c r="E27" i="2" l="1"/>
  <c r="E37" i="2" s="1"/>
  <c r="E51" i="2" l="1"/>
  <c r="E48" i="2"/>
  <c r="E50" i="2"/>
  <c r="E49" i="2"/>
  <c r="E46" i="2"/>
  <c r="E45" i="2"/>
  <c r="E44" i="2"/>
  <c r="E43" i="2"/>
</calcChain>
</file>

<file path=xl/sharedStrings.xml><?xml version="1.0" encoding="utf-8"?>
<sst xmlns="http://schemas.openxmlformats.org/spreadsheetml/2006/main" count="63" uniqueCount="51">
  <si>
    <t>Student Accounts Receivable</t>
  </si>
  <si>
    <t>Description</t>
  </si>
  <si>
    <t>Published Rate</t>
  </si>
  <si>
    <t>Notes / Action</t>
  </si>
  <si>
    <t>Tulane Installment Prepayment Plan (TIPP) Worksheet | Undergraduate 2026-2027</t>
  </si>
  <si>
    <t>PLEASE PRINT OR SAVE A COPY.  THIS INFORMATION IS NOT STORED ONLINE.</t>
  </si>
  <si>
    <t>Your Amount</t>
  </si>
  <si>
    <r>
      <t xml:space="preserve">T-SHIP Health Insurance Premium
</t>
    </r>
    <r>
      <rPr>
        <b/>
        <i/>
        <sz val="10"/>
        <color theme="1"/>
        <rFont val="Calibri"/>
        <family val="2"/>
        <scheme val="minor"/>
      </rPr>
      <t>Important: Rate will be updated by June 2026</t>
    </r>
  </si>
  <si>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</si>
  <si>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</si>
  <si>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</si>
  <si>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</si>
  <si>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</si>
  <si>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</si>
  <si>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</si>
  <si>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</si>
  <si>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</si>
  <si>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</si>
  <si>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</si>
  <si>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</si>
  <si>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</si>
  <si>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</si>
  <si>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</si>
  <si>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A $40 non-refundable enrollment fee is charged per semester at sign-up (not included in the price below). A $15 late fee applies per missed installment; 2 missed payments terminates the plan.</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</si>
  <si>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</si>
  <si>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</si>
  <si>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</si>
  <si>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</si>
  <si>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Enter Credit Hours:</t>
  </si>
  <si>
    <t>Section 1 - Tuition &amp; Mandatory Fees</t>
  </si>
  <si>
    <t>Academic Support Services Fee, flat fee</t>
  </si>
  <si>
    <t>Subtotal - Tuition and Fees</t>
  </si>
  <si>
    <t>Student Activity Fee, per credit hour, max $48</t>
  </si>
  <si>
    <t>Dining Plan Options</t>
  </si>
  <si>
    <t>Section 4 - Financial Aid &amp; Scholarship Deductions</t>
  </si>
  <si>
    <t>Housing Room Types</t>
  </si>
  <si>
    <t>Enter your room rate:</t>
  </si>
  <si>
    <t>Enter your dining rate:</t>
  </si>
  <si>
    <t>Other Scholarships &amp; Grants</t>
  </si>
  <si>
    <r>
      <t xml:space="preserve">OPT OUT HERE
</t>
    </r>
    <r>
      <rPr>
        <i/>
        <u/>
        <sz val="9"/>
        <color theme="10"/>
        <rFont val="Calibri"/>
        <family val="2"/>
        <scheme val="minor"/>
      </rPr>
      <t>(Avail. In July)</t>
    </r>
  </si>
  <si>
    <t>Tuition Nursing, per credit hour</t>
  </si>
  <si>
    <t>Student Activity Fee</t>
  </si>
  <si>
    <t>$71/$107</t>
  </si>
  <si>
    <t>Subtotal - Housing &amp; Dining</t>
  </si>
  <si>
    <t>Section 2 - Optional Housing &amp; Dining</t>
  </si>
  <si>
    <t>Section 3 - Optional / Opt-Out Health Insurance (Charged unless you opt out)</t>
  </si>
  <si>
    <t>If you have or plan to opt out, enter $0 in column E</t>
  </si>
  <si>
    <t xml:space="preserve">Tip: If your aid package is not yet finalized, use last year's amounts as estimates. You can update your TIPP plan balance online later. Do NOT include Federal Work Study - it is paid as wages, not applied to your bill. </t>
  </si>
  <si>
    <r>
      <rPr>
        <i/>
        <u/>
        <sz val="10"/>
        <color theme="5" tint="-0.249977111117893"/>
        <rFont val="Calibri"/>
        <family val="2"/>
        <scheme val="minor"/>
      </rPr>
      <t>How to use this worksheet:</t>
    </r>
    <r>
      <rPr>
        <i/>
        <sz val="10"/>
        <color theme="5" tint="-0.249977111117893"/>
        <rFont val="Calibri"/>
        <family val="2"/>
        <scheme val="minor"/>
      </rPr>
      <t xml:space="preserve">
1) Enter your expected registered credit hours by course type in Section 1.
2) For Section 2, on-campus residency &amp; dining plan are not required for Nursing students. However, if you have or plan to enter into a housing/dining contract, input the respective rates in column E. 
3) For Section 3, if you have adequate alternative health insurance coverage and plan to opt out of T-SHIP, enter $0 on column E.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</si>
  <si>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t>This worksheet is for Nursing students only. This is an ESTIMATE — monitor your semester bill for any charges not included. You can modify your TIPP plan balance at any time online. Questions? Contact Accounts Receivable: acctrec@tulane.edu  |  (504) 865-5368</t>
  </si>
  <si>
    <t>Rates are per semester | Fall &amp; Spring | Nursing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</si>
</sst>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i/>
      <sz val="9"/>
      <color theme="1"/>
      <name val="Calibri"/>
      <family val="2"/>
      <scheme val="minor"/>
    </font>
    <font>
      <b/>
      <sz val="11"/>
      <color theme="0" tint="-4.9989318521683403E-2"/>
      <name val="Calibri"/>
      <family val="2"/>
      <scheme val="minor"/>
    </font>
    <font>
      <u/>
      <sz val="10"/>
      <color theme="10"/>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b/>
      <u/>
      <sz val="9"/>
      <color theme="1"/>
      <name val="Calibri"/>
      <family val="2"/>
      <scheme val="minor"/>
    </font>
    <font>
      <i/>
      <u/>
      <sz val="9"/>
      <color theme="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7">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right/>
      <top style="thin">
        <color theme="5"/>
      </top>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
      <left/>
      <right style="thin">
        <color theme="5"/>
      </right>
      <top style="thin">
        <color theme="5"/>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7">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9"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4" fillId="5" borderId="0" xfId="1" applyFont="1" applyFill="1" applyAlignment="1" applyProtection="1">
      <alignment horizontal="center" vertical="center" wrapText="1"/>
    </xf>
    <xf numFmtId="164" fontId="24" fillId="5" borderId="0" xfId="1" applyNumberFormat="1" applyFont="1" applyFill="1" applyAlignment="1" applyProtection="1">
      <alignment horizontal="center" vertical="center" wrapText="1"/>
    </xf>
    <xf numFmtId="164" fontId="4" fillId="9" borderId="0" xfId="1" applyNumberFormat="1" applyFont="1" applyFill="1" applyBorder="1" applyAlignment="1" applyProtection="1">
      <alignment horizontal="right" wrapText="1"/>
    </xf>
    <xf numFmtId="164" fontId="4" fillId="9" borderId="7" xfId="1" applyNumberFormat="1" applyFont="1" applyFill="1" applyBorder="1" applyAlignment="1" applyProtection="1">
      <alignment horizontal="right" wrapText="1"/>
    </xf>
    <xf numFmtId="164" fontId="4" fillId="9" borderId="9" xfId="1" applyNumberFormat="1" applyFont="1" applyFill="1" applyBorder="1" applyAlignment="1" applyProtection="1">
      <alignment horizontal="right" wrapText="1"/>
    </xf>
    <xf numFmtId="2" fontId="30" fillId="9" borderId="13" xfId="0" applyNumberFormat="1" applyFont="1" applyFill="1" applyBorder="1" applyAlignment="1" applyProtection="1">
      <alignment horizontal="center"/>
      <protection locked="0"/>
    </xf>
    <xf numFmtId="164" fontId="30" fillId="9" borderId="13" xfId="0" applyNumberFormat="1" applyFont="1" applyFill="1" applyBorder="1" applyAlignment="1" applyProtection="1">
      <alignment horizontal="right"/>
      <protection locked="0"/>
    </xf>
    <xf numFmtId="0" fontId="4" fillId="0" borderId="0" xfId="0" applyFont="1"/>
    <xf numFmtId="0" fontId="6" fillId="0" borderId="0" xfId="0" applyFont="1" applyAlignment="1">
      <alignment horizontal="center"/>
    </xf>
    <xf numFmtId="0" fontId="3" fillId="0" borderId="0" xfId="0" applyFont="1"/>
    <xf numFmtId="0" fontId="14" fillId="4" borderId="0" xfId="0" applyFont="1" applyFill="1" applyAlignment="1">
      <alignment horizontal="center" vertical="center"/>
    </xf>
    <xf numFmtId="0" fontId="17" fillId="4" borderId="0" xfId="0" applyFont="1" applyFill="1" applyAlignment="1">
      <alignment horizontal="center" vertical="center"/>
    </xf>
    <xf numFmtId="0" fontId="4" fillId="0" borderId="0" xfId="0" applyFont="1" applyAlignment="1">
      <alignment horizontal="center" vertical="center"/>
    </xf>
    <xf numFmtId="0" fontId="13" fillId="5" borderId="0" xfId="0" applyFont="1" applyFill="1" applyAlignment="1">
      <alignment horizontal="left" vertical="center"/>
    </xf>
    <xf numFmtId="0" fontId="15" fillId="5" borderId="0" xfId="0" applyFont="1" applyFill="1" applyAlignment="1">
      <alignment horizontal="left" vertical="center"/>
    </xf>
    <xf numFmtId="0" fontId="29" fillId="5" borderId="0" xfId="0" applyFont="1" applyFill="1" applyAlignment="1">
      <alignment horizontal="center" vertical="center"/>
    </xf>
    <xf numFmtId="0" fontId="4" fillId="0" borderId="0" xfId="0" applyFont="1" applyAlignment="1">
      <alignment vertical="center"/>
    </xf>
    <xf numFmtId="0" fontId="4" fillId="0" borderId="5" xfId="0" applyFont="1" applyBorder="1" applyAlignment="1">
      <alignment horizontal="left"/>
    </xf>
    <xf numFmtId="0" fontId="4" fillId="9" borderId="5" xfId="0" applyFont="1" applyFill="1" applyBorder="1" applyAlignment="1">
      <alignment horizontal="left"/>
    </xf>
    <xf numFmtId="0" fontId="4" fillId="9" borderId="0" xfId="0" applyFont="1" applyFill="1" applyAlignment="1">
      <alignment horizontal="left"/>
    </xf>
    <xf numFmtId="2" fontId="31" fillId="9" borderId="0" xfId="0" applyNumberFormat="1" applyFont="1" applyFill="1" applyAlignment="1">
      <alignment horizontal="center"/>
    </xf>
    <xf numFmtId="2" fontId="30" fillId="9" borderId="11" xfId="0" applyNumberFormat="1" applyFont="1" applyFill="1" applyBorder="1" applyAlignment="1">
      <alignment horizontal="center"/>
    </xf>
    <xf numFmtId="2" fontId="30" fillId="9" borderId="5" xfId="0" applyNumberFormat="1" applyFont="1" applyFill="1" applyBorder="1" applyAlignment="1">
      <alignment horizontal="center"/>
    </xf>
    <xf numFmtId="0" fontId="3" fillId="6" borderId="6" xfId="0" applyFont="1" applyFill="1" applyBorder="1" applyAlignment="1">
      <alignment horizontal="center"/>
    </xf>
    <xf numFmtId="0" fontId="5" fillId="6" borderId="6" xfId="0" applyFont="1" applyFill="1" applyBorder="1" applyAlignment="1">
      <alignment horizontal="right"/>
    </xf>
    <xf numFmtId="0" fontId="6" fillId="6" borderId="6" xfId="0" applyFont="1" applyFill="1" applyBorder="1" applyAlignment="1">
      <alignment horizontal="center"/>
    </xf>
    <xf numFmtId="0" fontId="14" fillId="5" borderId="0" xfId="0" applyFont="1" applyFill="1" applyAlignment="1">
      <alignment horizontal="center" vertical="center"/>
    </xf>
    <xf numFmtId="0" fontId="5" fillId="9" borderId="9" xfId="0" applyFont="1" applyFill="1" applyBorder="1" applyAlignment="1">
      <alignment horizontal="center" vertical="center"/>
    </xf>
    <xf numFmtId="0" fontId="16" fillId="9" borderId="7" xfId="0" applyFont="1" applyFill="1" applyBorder="1" applyAlignment="1">
      <alignment horizontal="center"/>
    </xf>
    <xf numFmtId="0" fontId="16" fillId="9" borderId="5" xfId="0" applyFont="1" applyFill="1" applyBorder="1" applyAlignment="1">
      <alignment horizontal="center"/>
    </xf>
    <xf numFmtId="0" fontId="5" fillId="9" borderId="14" xfId="0" applyFont="1" applyFill="1" applyBorder="1" applyAlignment="1">
      <alignment horizontal="center" vertical="center"/>
    </xf>
    <xf numFmtId="0" fontId="4" fillId="9" borderId="5" xfId="0" applyFont="1" applyFill="1" applyBorder="1" applyAlignment="1">
      <alignment horizontal="left" vertical="center" wrapText="1"/>
    </xf>
    <xf numFmtId="0" fontId="27" fillId="9" borderId="15" xfId="0" applyFont="1" applyFill="1" applyBorder="1" applyAlignment="1">
      <alignment horizontal="right"/>
    </xf>
    <xf numFmtId="0" fontId="27" fillId="9" borderId="7" xfId="0" applyFont="1" applyFill="1" applyBorder="1" applyAlignment="1">
      <alignment horizontal="right"/>
    </xf>
    <xf numFmtId="0" fontId="7" fillId="0" borderId="0" xfId="0" applyFont="1"/>
    <xf numFmtId="0" fontId="2" fillId="0" borderId="0" xfId="0" applyFont="1"/>
    <xf numFmtId="0" fontId="24" fillId="5" borderId="0" xfId="0" applyFont="1" applyFill="1" applyAlignment="1">
      <alignment horizontal="left" vertical="center"/>
    </xf>
    <xf numFmtId="0" fontId="25" fillId="5" borderId="0" xfId="0" applyFont="1" applyFill="1" applyAlignment="1">
      <alignment horizontal="left" vertical="center"/>
    </xf>
    <xf numFmtId="0" fontId="24" fillId="5" borderId="0" xfId="0" applyFont="1" applyFill="1" applyAlignment="1">
      <alignment horizontal="center" vertical="center"/>
    </xf>
    <xf numFmtId="0" fontId="26" fillId="5" borderId="0" xfId="0" applyFont="1" applyFill="1" applyAlignment="1">
      <alignment horizontal="left" vertical="center"/>
    </xf>
    <xf numFmtId="0" fontId="7" fillId="7" borderId="0" xfId="0" applyFont="1" applyFill="1"/>
    <xf numFmtId="0" fontId="9" fillId="7" borderId="0" xfId="0" applyFont="1" applyFill="1" applyAlignment="1">
      <alignment horizontal="left" vertical="top" wrapText="1"/>
    </xf>
    <xf numFmtId="0" fontId="22" fillId="7" borderId="0" xfId="0" applyFont="1" applyFill="1" applyAlignment="1">
      <alignment horizontal="left" vertical="top" wrapText="1"/>
    </xf>
    <xf numFmtId="0" fontId="4" fillId="7" borderId="0" xfId="0" applyFont="1" applyFill="1"/>
    <xf numFmtId="0" fontId="18" fillId="9" borderId="5" xfId="2" applyFont="1" applyFill="1" applyBorder="1" applyAlignment="1" applyProtection="1">
      <alignment horizontal="left"/>
      <protection locked="0"/>
    </xf>
    <xf numFmtId="0" fontId="8" fillId="9" borderId="7" xfId="2" applyFill="1" applyBorder="1" applyAlignment="1" applyProtection="1">
      <alignment horizontal="center" vertical="center" wrapText="1"/>
      <protection locked="0"/>
    </xf>
    <xf numFmtId="164" fontId="4" fillId="9" borderId="13" xfId="1" applyNumberFormat="1" applyFont="1" applyFill="1" applyBorder="1" applyAlignment="1" applyProtection="1">
      <alignment horizontal="right" vertical="center" wrapText="1"/>
      <protection locked="0"/>
    </xf>
    <xf numFmtId="164" fontId="4" fillId="9" borderId="13" xfId="1" applyNumberFormat="1" applyFont="1" applyFill="1" applyBorder="1" applyAlignment="1" applyProtection="1">
      <alignment horizontal="right" wrapText="1"/>
      <protection locked="0"/>
    </xf>
    <xf numFmtId="0" fontId="6" fillId="2" borderId="0" xfId="0" applyFont="1" applyFill="1" applyAlignment="1">
      <alignment horizontal="center"/>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12" xfId="0" applyFont="1" applyFill="1" applyBorder="1" applyAlignment="1">
      <alignment horizontal="left" vertical="top" wrapText="1"/>
    </xf>
    <xf numFmtId="0" fontId="9" fillId="7" borderId="0" xfId="0" applyFont="1" applyFill="1" applyAlignment="1">
      <alignment horizontal="left" vertical="top" wrapText="1"/>
    </xf>
    <xf numFmtId="0" fontId="12" fillId="5" borderId="0" xfId="0" applyFont="1" applyFill="1" applyAlignment="1">
      <alignment horizontal="center" vertical="center"/>
    </xf>
    <xf numFmtId="0" fontId="12" fillId="5" borderId="1" xfId="0" applyFont="1" applyFill="1" applyBorder="1" applyAlignment="1">
      <alignment horizontal="center" vertical="center"/>
    </xf>
    <xf numFmtId="0" fontId="17" fillId="5" borderId="0" xfId="0" applyFont="1" applyFill="1" applyAlignment="1">
      <alignment horizontal="center" vertical="center"/>
    </xf>
    <xf numFmtId="0" fontId="17" fillId="5" borderId="1" xfId="0" applyFont="1" applyFill="1" applyBorder="1" applyAlignment="1">
      <alignment horizontal="center" vertical="center"/>
    </xf>
    <xf numFmtId="0" fontId="19" fillId="5" borderId="0" xfId="0" applyFont="1" applyFill="1" applyAlignment="1">
      <alignment horizontal="center" vertical="center"/>
    </xf>
    <xf numFmtId="0" fontId="19" fillId="5" borderId="1"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22" fillId="7" borderId="0" xfId="0" applyFont="1" applyFill="1" applyAlignment="1">
      <alignment horizontal="left" vertical="top" wrapText="1"/>
    </xf>
    <xf numFmtId="0" fontId="23" fillId="8" borderId="0" xfId="0" applyFont="1" applyFill="1" applyAlignment="1">
      <alignment horizontal="left" vertical="top" wrapText="1"/>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10" fillId="3" borderId="16" xfId="0" applyFont="1" applyFill="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418FDE"/>
      <color rgb="FFE9EDF7"/>
      <color rgb="FFE0E6F4"/>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mpushealth.tulane.edu/insurance-billing/how-opt-out-t-ship" TargetMode="External"/><Relationship Id="rId2" Type="http://schemas.openxmlformats.org/officeDocument/2006/relationships/hyperlink" Target="https://tulane.mydininghub.com/en/dining-plans" TargetMode="External"/><Relationship Id="rId1" Type="http://schemas.openxmlformats.org/officeDocument/2006/relationships/hyperlink" Target="https://housing.tulane.edu/housing-logistics/rates-and-housing-agreement"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3"/>
  <sheetViews>
    <sheetView tabSelected="1" workbookViewId="0">
      <selection activeCell="D12" sqref="D12"/>
    </sheetView>
  </sheetViews>
  <sheetFormatPr defaultColWidth="9.140625" defaultRowHeight="12.75" x14ac:dyDescent="0.2"/>
  <cols>
    <col min="1" max="1" width="2.140625" style="17" customWidth="1"/>
    <col min="2" max="2" width="40.140625" style="17" customWidth="1"/>
    <col min="3" max="3" width="13.85546875" style="1" customWidth="1"/>
    <col min="4" max="4" width="19" style="17" customWidth="1"/>
    <col min="5" max="5" width="13.42578125" style="1" customWidth="1"/>
    <col min="6" max="6" width="9.140625" style="17"/>
    <col min="7" max="7" width="9.140625" style="17" customWidth="1"/>
    <col min="8" max="16384" width="9.140625" style="17"/>
  </cols>
  <sheetData>
    <row r="1" spans="1:5" x14ac:dyDescent="0.2">
      <c r="A1" s="58" t="s">
        <v>5</v>
      </c>
      <c r="B1" s="58"/>
      <c r="C1" s="58"/>
      <c r="D1" s="58"/>
      <c r="E1" s="58"/>
    </row>
    <row r="2" spans="1:5" ht="23.25" customHeight="1" x14ac:dyDescent="0.2">
      <c r="A2" s="64" t="s">
        <v>0</v>
      </c>
      <c r="B2" s="64"/>
      <c r="C2" s="64"/>
      <c r="D2" s="64"/>
      <c r="E2" s="65"/>
    </row>
    <row r="3" spans="1:5" ht="15" customHeight="1" x14ac:dyDescent="0.2">
      <c r="A3" s="66" t="s">
        <v>4</v>
      </c>
      <c r="B3" s="66"/>
      <c r="C3" s="66"/>
      <c r="D3" s="66"/>
      <c r="E3" s="67"/>
    </row>
    <row r="4" spans="1:5" s="18" customFormat="1" ht="15" x14ac:dyDescent="0.2">
      <c r="A4" s="68" t="s">
        <v>50</v>
      </c>
      <c r="B4" s="68"/>
      <c r="C4" s="68"/>
      <c r="D4" s="68"/>
      <c r="E4" s="69"/>
    </row>
    <row r="5" spans="1:5" customFormat="1" ht="3.75" customHeight="1" x14ac:dyDescent="0.25"/>
    <row r="6" spans="1:5" ht="117.75" customHeight="1" x14ac:dyDescent="0.2">
      <c r="B6" s="59" t="s">
        <v>48</v>
      </c>
      <c r="C6" s="60"/>
      <c r="D6" s="60"/>
      <c r="E6" s="61"/>
    </row>
    <row r="7" spans="1:5" ht="4.5" customHeight="1" x14ac:dyDescent="0.25">
      <c r="A7" s="19"/>
      <c r="B7" s="19"/>
      <c r="C7" s="19"/>
      <c r="D7" s="19"/>
      <c r="E7" s="19"/>
    </row>
    <row r="8" spans="1:5" s="22" customFormat="1" ht="20.25" customHeight="1" x14ac:dyDescent="0.25">
      <c r="A8" s="20"/>
      <c r="B8" s="21" t="s">
        <v>1</v>
      </c>
      <c r="C8" s="21" t="s">
        <v>2</v>
      </c>
      <c r="D8" s="21" t="s">
        <v>3</v>
      </c>
      <c r="E8" s="21" t="s">
        <v>6</v>
      </c>
    </row>
    <row r="9" spans="1:5" customFormat="1" ht="3.75" customHeight="1" x14ac:dyDescent="0.25"/>
    <row r="10" spans="1:5" s="26" customFormat="1" ht="21.75" customHeight="1" x14ac:dyDescent="0.25">
      <c r="A10" s="23" t="s">
        <v>29</v>
      </c>
      <c r="B10" s="24"/>
      <c r="C10" s="2"/>
      <c r="D10" s="25"/>
      <c r="E10" s="2"/>
    </row>
    <row r="11" spans="1:5" ht="12.75" customHeight="1" x14ac:dyDescent="0.2">
      <c r="A11" s="28"/>
      <c r="B11" s="29"/>
      <c r="C11" s="12"/>
      <c r="D11" s="30" t="s">
        <v>28</v>
      </c>
      <c r="E11" s="12"/>
    </row>
    <row r="12" spans="1:5" ht="12.75" customHeight="1" x14ac:dyDescent="0.2">
      <c r="A12" s="28"/>
      <c r="B12" s="28" t="s">
        <v>40</v>
      </c>
      <c r="C12" s="13">
        <v>1088</v>
      </c>
      <c r="D12" s="15">
        <v>0</v>
      </c>
      <c r="E12" s="14">
        <f>C12*D12</f>
        <v>0</v>
      </c>
    </row>
    <row r="13" spans="1:5" ht="12.75" customHeight="1" x14ac:dyDescent="0.2">
      <c r="A13" s="28"/>
      <c r="B13" s="28" t="s">
        <v>30</v>
      </c>
      <c r="C13" s="13">
        <v>560</v>
      </c>
      <c r="D13" s="31"/>
      <c r="E13" s="14">
        <f>IF(D12&gt;0,560,0)</f>
        <v>0</v>
      </c>
    </row>
    <row r="14" spans="1:5" ht="12.75" customHeight="1" x14ac:dyDescent="0.2">
      <c r="A14" s="28"/>
      <c r="B14" s="28" t="s">
        <v>41</v>
      </c>
      <c r="C14" s="7" t="s">
        <v>42</v>
      </c>
      <c r="D14" s="31"/>
      <c r="E14" s="7">
        <f>IF(D12=0,0,IF(D12&gt;11.99,107,71))</f>
        <v>0</v>
      </c>
    </row>
    <row r="15" spans="1:5" ht="12.75" customHeight="1" x14ac:dyDescent="0.2">
      <c r="A15" s="28"/>
      <c r="B15" s="28" t="s">
        <v>32</v>
      </c>
      <c r="C15" s="7">
        <v>292</v>
      </c>
      <c r="D15" s="32"/>
      <c r="E15" s="7">
        <f>IF(D12&gt;5.99,292,0)</f>
        <v>0</v>
      </c>
    </row>
    <row r="16" spans="1:5" ht="16.5" customHeight="1" x14ac:dyDescent="0.25">
      <c r="A16" s="33"/>
      <c r="B16" s="34" t="s">
        <v>31</v>
      </c>
      <c r="C16" s="3"/>
      <c r="D16" s="35"/>
      <c r="E16" s="4">
        <f>SUM(E12:E15)</f>
        <v>0</v>
      </c>
    </row>
    <row r="17" spans="1:5" ht="4.5" customHeight="1" x14ac:dyDescent="0.2"/>
    <row r="18" spans="1:5" s="26" customFormat="1" ht="22.5" customHeight="1" x14ac:dyDescent="0.25">
      <c r="A18" s="23" t="s">
        <v>44</v>
      </c>
      <c r="B18" s="24"/>
      <c r="C18" s="2"/>
      <c r="D18" s="36"/>
      <c r="E18" s="2"/>
    </row>
    <row r="19" spans="1:5" ht="15.75" customHeight="1" x14ac:dyDescent="0.2">
      <c r="A19" s="28"/>
      <c r="B19" s="70"/>
      <c r="C19" s="71"/>
      <c r="D19" s="71"/>
      <c r="E19" s="37" t="s">
        <v>26</v>
      </c>
    </row>
    <row r="20" spans="1:5" x14ac:dyDescent="0.2">
      <c r="A20" s="28"/>
      <c r="B20" s="54" t="s">
        <v>35</v>
      </c>
      <c r="C20" s="8"/>
      <c r="D20" s="38" t="s">
        <v>36</v>
      </c>
      <c r="E20" s="16">
        <v>0</v>
      </c>
    </row>
    <row r="21" spans="1:5" ht="12.75" customHeight="1" x14ac:dyDescent="0.2">
      <c r="A21" s="28"/>
      <c r="B21" s="54" t="s">
        <v>33</v>
      </c>
      <c r="C21" s="8"/>
      <c r="D21" s="39" t="s">
        <v>37</v>
      </c>
      <c r="E21" s="16">
        <v>0</v>
      </c>
    </row>
    <row r="22" spans="1:5" ht="16.5" customHeight="1" x14ac:dyDescent="0.25">
      <c r="A22" s="33"/>
      <c r="B22" s="34" t="s">
        <v>43</v>
      </c>
      <c r="C22" s="3"/>
      <c r="D22" s="35"/>
      <c r="E22" s="5">
        <f>SUM(E20:E21)</f>
        <v>0</v>
      </c>
    </row>
    <row r="23" spans="1:5" ht="4.5" customHeight="1" x14ac:dyDescent="0.2"/>
    <row r="24" spans="1:5" s="26" customFormat="1" ht="22.5" customHeight="1" x14ac:dyDescent="0.25">
      <c r="A24" s="23" t="s">
        <v>45</v>
      </c>
      <c r="B24" s="24"/>
      <c r="C24" s="2"/>
      <c r="D24" s="36"/>
      <c r="E24" s="2"/>
    </row>
    <row r="25" spans="1:5" ht="15.75" customHeight="1" x14ac:dyDescent="0.2">
      <c r="A25" s="28"/>
      <c r="B25" s="74" t="s">
        <v>46</v>
      </c>
      <c r="C25" s="75"/>
      <c r="D25" s="75"/>
      <c r="E25" s="40" t="s">
        <v>26</v>
      </c>
    </row>
    <row r="26" spans="1:5" ht="30.75" customHeight="1" x14ac:dyDescent="0.2">
      <c r="A26" s="28"/>
      <c r="B26" s="41" t="s">
        <v>7</v>
      </c>
      <c r="C26" s="9">
        <v>1690.5</v>
      </c>
      <c r="D26" s="55" t="s">
        <v>39</v>
      </c>
      <c r="E26" s="56">
        <f>IF(D12&gt;0,C26,0)</f>
        <v>0</v>
      </c>
    </row>
    <row r="27" spans="1:5" ht="16.5" customHeight="1" x14ac:dyDescent="0.25">
      <c r="A27" s="33"/>
      <c r="B27" s="34" t="s">
        <v>8</v>
      </c>
      <c r="C27" s="3"/>
      <c r="D27" s="35"/>
      <c r="E27" s="5">
        <f>SUM(E26:E26)</f>
        <v>0</v>
      </c>
    </row>
    <row r="28" spans="1:5" ht="6" customHeight="1" x14ac:dyDescent="0.2"/>
    <row r="29" spans="1:5" s="26" customFormat="1" ht="22.5" customHeight="1" x14ac:dyDescent="0.25">
      <c r="A29" s="23" t="s">
        <v>34</v>
      </c>
      <c r="B29" s="24"/>
      <c r="C29" s="2"/>
      <c r="D29" s="36"/>
      <c r="E29" s="2"/>
    </row>
    <row r="30" spans="1:5" ht="28.5" customHeight="1" x14ac:dyDescent="0.2">
      <c r="A30" s="27"/>
      <c r="B30" s="59" t="s">
        <v>47</v>
      </c>
      <c r="C30" s="62"/>
      <c r="D30" s="62"/>
      <c r="E30" s="76"/>
    </row>
    <row r="31" spans="1:5" x14ac:dyDescent="0.2">
      <c r="A31" s="28"/>
      <c r="B31" s="28" t="s">
        <v>38</v>
      </c>
      <c r="C31" s="7"/>
      <c r="D31" s="42" t="s">
        <v>27</v>
      </c>
      <c r="E31" s="57">
        <v>0</v>
      </c>
    </row>
    <row r="32" spans="1:5" x14ac:dyDescent="0.2">
      <c r="A32" s="28"/>
      <c r="B32" s="28" t="s">
        <v>9</v>
      </c>
      <c r="C32" s="7"/>
      <c r="D32" s="43" t="s">
        <v>27</v>
      </c>
      <c r="E32" s="57">
        <v>0</v>
      </c>
    </row>
    <row r="33" spans="1:5" x14ac:dyDescent="0.2">
      <c r="A33" s="28"/>
      <c r="B33" s="28" t="s">
        <v>10</v>
      </c>
      <c r="C33" s="7"/>
      <c r="D33" s="43" t="s">
        <v>27</v>
      </c>
      <c r="E33" s="57">
        <v>0</v>
      </c>
    </row>
    <row r="34" spans="1:5" ht="16.5" customHeight="1" x14ac:dyDescent="0.25">
      <c r="A34" s="33"/>
      <c r="B34" s="34" t="s">
        <v>11</v>
      </c>
      <c r="C34" s="3"/>
      <c r="D34" s="35"/>
      <c r="E34" s="5">
        <f>SUM(E31:E33)</f>
        <v>0</v>
      </c>
    </row>
    <row r="35" spans="1:5" s="45" customFormat="1" ht="15" x14ac:dyDescent="0.25">
      <c r="A35" s="44"/>
      <c r="B35" s="17"/>
      <c r="C35" s="1"/>
      <c r="D35" s="17"/>
      <c r="E35" s="1"/>
    </row>
    <row r="36" spans="1:5" s="45" customFormat="1" ht="6" customHeight="1" x14ac:dyDescent="0.25">
      <c r="A36" s="23"/>
      <c r="B36" s="24"/>
      <c r="C36" s="2"/>
      <c r="D36" s="36"/>
      <c r="E36" s="2"/>
    </row>
    <row r="37" spans="1:5" s="45" customFormat="1" ht="15.75" x14ac:dyDescent="0.25">
      <c r="A37" s="46" t="s">
        <v>24</v>
      </c>
      <c r="B37" s="47"/>
      <c r="C37" s="10"/>
      <c r="D37" s="48"/>
      <c r="E37" s="11">
        <f>IF((E16+E22+E27-E34)&lt;0,0,E16+E22+E27-E34)</f>
        <v>0</v>
      </c>
    </row>
    <row r="38" spans="1:5" s="45" customFormat="1" ht="11.25" customHeight="1" x14ac:dyDescent="0.25">
      <c r="A38" s="23"/>
      <c r="B38" s="49" t="s">
        <v>25</v>
      </c>
      <c r="C38" s="2"/>
      <c r="D38" s="36"/>
      <c r="E38" s="2"/>
    </row>
    <row r="39" spans="1:5" ht="8.25" customHeight="1" x14ac:dyDescent="0.2"/>
    <row r="40" spans="1:5" s="26" customFormat="1" ht="22.5" customHeight="1" x14ac:dyDescent="0.25">
      <c r="A40" s="23" t="s">
        <v>12</v>
      </c>
      <c r="B40" s="24"/>
      <c r="C40" s="2"/>
      <c r="D40" s="36"/>
      <c r="E40" s="2"/>
    </row>
    <row r="41" spans="1:5" ht="30.75" customHeight="1" x14ac:dyDescent="0.2">
      <c r="A41" s="50"/>
      <c r="B41" s="63" t="s">
        <v>23</v>
      </c>
      <c r="C41" s="63"/>
      <c r="D41" s="63"/>
      <c r="E41" s="63"/>
    </row>
    <row r="42" spans="1:5" x14ac:dyDescent="0.2">
      <c r="A42" s="50"/>
      <c r="B42" s="52" t="s">
        <v>21</v>
      </c>
      <c r="C42" s="51"/>
      <c r="D42" s="51"/>
      <c r="E42" s="51"/>
    </row>
    <row r="43" spans="1:5" x14ac:dyDescent="0.2">
      <c r="A43" s="50"/>
      <c r="B43" s="53" t="s">
        <v>13</v>
      </c>
      <c r="C43" s="6" t="s">
        <v>17</v>
      </c>
      <c r="D43" s="53"/>
      <c r="E43" s="6">
        <f>$E$37/2</f>
        <v>0</v>
      </c>
    </row>
    <row r="44" spans="1:5" x14ac:dyDescent="0.2">
      <c r="A44" s="53"/>
      <c r="B44" s="53" t="s">
        <v>14</v>
      </c>
      <c r="C44" s="6" t="s">
        <v>18</v>
      </c>
      <c r="D44" s="53"/>
      <c r="E44" s="6">
        <f>$E$37/3</f>
        <v>0</v>
      </c>
    </row>
    <row r="45" spans="1:5" x14ac:dyDescent="0.2">
      <c r="A45" s="53"/>
      <c r="B45" s="53" t="s">
        <v>15</v>
      </c>
      <c r="C45" s="6" t="s">
        <v>19</v>
      </c>
      <c r="D45" s="53"/>
      <c r="E45" s="6">
        <f>$E$37/4</f>
        <v>0</v>
      </c>
    </row>
    <row r="46" spans="1:5" x14ac:dyDescent="0.2">
      <c r="A46" s="53"/>
      <c r="B46" s="53" t="s">
        <v>16</v>
      </c>
      <c r="C46" s="6" t="s">
        <v>20</v>
      </c>
      <c r="D46" s="53"/>
      <c r="E46" s="6">
        <f>$E$37/5</f>
        <v>0</v>
      </c>
    </row>
    <row r="47" spans="1:5" ht="15" customHeight="1" x14ac:dyDescent="0.2">
      <c r="A47" s="50"/>
      <c r="B47" s="72" t="s">
        <v>22</v>
      </c>
      <c r="C47" s="72"/>
      <c r="D47" s="51"/>
      <c r="E47" s="51"/>
    </row>
    <row r="48" spans="1:5" x14ac:dyDescent="0.2">
      <c r="A48" s="50"/>
      <c r="B48" s="53" t="s">
        <v>13</v>
      </c>
      <c r="C48" s="6" t="s">
        <v>17</v>
      </c>
      <c r="D48" s="53"/>
      <c r="E48" s="6">
        <f>($E$37)/2*1.03</f>
        <v>0</v>
      </c>
    </row>
    <row r="49" spans="1:5" x14ac:dyDescent="0.2">
      <c r="A49" s="53"/>
      <c r="B49" s="53" t="s">
        <v>14</v>
      </c>
      <c r="C49" s="6" t="s">
        <v>18</v>
      </c>
      <c r="D49" s="53"/>
      <c r="E49" s="6">
        <f>($E$37)/3*1.03</f>
        <v>0</v>
      </c>
    </row>
    <row r="50" spans="1:5" x14ac:dyDescent="0.2">
      <c r="A50" s="53"/>
      <c r="B50" s="53" t="s">
        <v>15</v>
      </c>
      <c r="C50" s="6" t="s">
        <v>19</v>
      </c>
      <c r="D50" s="53"/>
      <c r="E50" s="6">
        <f>($E$37)/4*1.03</f>
        <v>0</v>
      </c>
    </row>
    <row r="51" spans="1:5" x14ac:dyDescent="0.2">
      <c r="A51" s="53"/>
      <c r="B51" s="53" t="s">
        <v>16</v>
      </c>
      <c r="C51" s="6" t="s">
        <v>20</v>
      </c>
      <c r="D51" s="53"/>
      <c r="E51" s="6">
        <f>($E$37)/5*1.03</f>
        <v>0</v>
      </c>
    </row>
    <row r="52" spans="1:5" ht="40.5" customHeight="1" x14ac:dyDescent="0.2">
      <c r="A52" s="73" t="s">
        <v>49</v>
      </c>
      <c r="B52" s="73"/>
      <c r="C52" s="73"/>
      <c r="D52" s="73"/>
      <c r="E52" s="73"/>
    </row>
    <row r="53" spans="1:5" x14ac:dyDescent="0.2">
      <c r="A53" s="58" t="s">
        <v>5</v>
      </c>
      <c r="B53" s="58"/>
      <c r="C53" s="58"/>
      <c r="D53" s="58"/>
      <c r="E53" s="58"/>
    </row>
  </sheetData>
  <sheetProtection algorithmName="SHA-512" hashValue="hulC/BNqIUcUbWYfFMkIicX2JVBzO7SikmHNh2aDlEHrFZxlhHhjeRr4E4Y5wUf54kuYur7zSwau6KUyBU8h3g==" saltValue="e1pN0UOzZSZ4wEzgsG3AVA==" spinCount="100000" sheet="1" selectLockedCells="1"/>
  <mergeCells count="12">
    <mergeCell ref="A1:E1"/>
    <mergeCell ref="A53:E53"/>
    <mergeCell ref="B30:E30"/>
    <mergeCell ref="B41:E41"/>
    <mergeCell ref="A2:E2"/>
    <mergeCell ref="A3:E3"/>
    <mergeCell ref="A4:E4"/>
    <mergeCell ref="B6:E6"/>
    <mergeCell ref="B19:D19"/>
    <mergeCell ref="B25:D25"/>
    <mergeCell ref="B47:C47"/>
    <mergeCell ref="A52:E52"/>
  </mergeCells>
  <phoneticPr fontId="21" type="noConversion"/>
  <hyperlinks>
    <hyperlink ref="B20" r:id="rId1" display="Other Room - visit Housing for rates. " xr:uid="{7D7C34BF-5416-4E8E-B8C7-3EBA072091E9}"/>
    <hyperlink ref="B21" r:id="rId2" xr:uid="{67118AE7-A14D-4DD4-A7D2-7D76C9245FDA}"/>
    <hyperlink ref="D26" r:id="rId3" display="https://campushealth.tulane.edu/insurance-billing/how-opt-out-t-ship" xr:uid="{1DA5E0FC-F642-4792-BF88-D294B56C0C29}"/>
  </hyperlinks>
  <pageMargins left="0.7" right="0.7" top="0.75" bottom="0.75" header="0.3" footer="0.3"/>
  <pageSetup orientation="portrait" r:id="rId4"/>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B22F640-AA23-4348-B71C-C4D9B9782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NURSING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2026-04-21T19:37:03Z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