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573" documentId="13_ncr:1_{FBA49C75-8603-4376-8ECF-FFEC51F03E4C}" xr6:coauthVersionLast="47" xr6:coauthVersionMax="47" xr10:uidLastSave="{AE3C7064-9925-4505-B612-E7E300092C35}"/>
  <workbookProtection workbookAlgorithmName="SHA-512" workbookHashValue="2Acu2SQDG5EA7yeL5sjjx5Xn31/hDZPsKpNAu8lP9z/8wNxbPRExzqhXnC6wHldO0xo07heojLZdhLm3kpt+Og==" workbookSaltValue="fgsQqyigpQ2RklbN5eec1A==" workbookSpinCount="100000" lockStructure="1"/>
  <bookViews>
    <workbookView xWindow="2700" yWindow="465" windowWidth="17145" windowHeight="13650" xr2:uid="{00000000-000D-0000-FFFF-FFFF00000000}"/>
  </bookViews>
  <sheets>
    <sheet name="Estimator Worksheet" sheetId="2" r:id="rId1"/>
    <sheet name="Reference Rates 2026-2027"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4" i="2" l="1"/>
  <c r="E33" i="2"/>
  <c r="E39" i="2"/>
  <c r="E46" i="2"/>
  <c r="E16" i="2"/>
  <c r="E49" i="2" l="1"/>
  <c r="E63" i="2" s="1"/>
  <c r="E56" i="2" l="1"/>
  <c r="E55" i="2"/>
  <c r="E57" i="2"/>
  <c r="E58" i="2"/>
  <c r="E61" i="2"/>
  <c r="E62" i="2"/>
  <c r="E60" i="2"/>
</calcChain>
</file>

<file path=xl/sharedStrings.xml><?xml version="1.0" encoding="utf-8"?>
<sst xmlns="http://schemas.openxmlformats.org/spreadsheetml/2006/main" count="121" uniqueCount="92">
  <si>
    <t>Tuition</t>
  </si>
  <si>
    <t>Kosher Meal Plan</t>
  </si>
  <si>
    <t>Student Accounts Receivable</t>
  </si>
  <si>
    <t>Rates are per semester | Fall &amp; Spring | Full-time NTC Undergraduates</t>
  </si>
  <si>
    <t>Description</t>
  </si>
  <si>
    <t>Published Rate</t>
  </si>
  <si>
    <t>Notes / Action</t>
  </si>
  <si>
    <t>Academic Support Services Fee</t>
  </si>
  <si>
    <t>Tulane Installment Prepayment Plan (TIPP) Worksheet | Undergraduate 2026-2027</t>
  </si>
  <si>
    <t>PLEASE PRINT OR SAVE A COPY.  THIS INFORMATION IS NOT STORED ONLINE.</t>
  </si>
  <si>
    <t>Campus Health Fee</t>
  </si>
  <si>
    <t>Student Activity Fee</t>
  </si>
  <si>
    <t>Recreation Center Fee</t>
  </si>
  <si>
    <t>Subtotal - Full-time Tuition and Fees</t>
  </si>
  <si>
    <t>Required</t>
  </si>
  <si>
    <t>Section 2 - Housing (Enter ONE room rate in Column E, leave others at $0)</t>
  </si>
  <si>
    <t>Section 1 - Tuition &amp; Mandatory Fees ( Do Not Edit)</t>
  </si>
  <si>
    <t>Your Amount</t>
  </si>
  <si>
    <t>Enter the per-semester rate for your student's assigned room type. Only fill in ONE row.</t>
  </si>
  <si>
    <t>Community Style - Double Room</t>
  </si>
  <si>
    <t>Community Style - Single Room</t>
  </si>
  <si>
    <t xml:space="preserve">Community Style - Triple Room </t>
  </si>
  <si>
    <t>Enter if applicable:</t>
  </si>
  <si>
    <t>various</t>
  </si>
  <si>
    <t>Enter other room rate:</t>
  </si>
  <si>
    <t xml:space="preserve">Other Room - visit Housing for rates. </t>
  </si>
  <si>
    <t>Subtotal - Housing</t>
  </si>
  <si>
    <t>Section 3 - Board (Enter ONE meal plan in Column E, leave others at $0)</t>
  </si>
  <si>
    <t>All first-, second-, and third-year students must have a dining plan.</t>
  </si>
  <si>
    <t>Standard Resident Dining - 1st &amp; 2nd Year</t>
  </si>
  <si>
    <t>Standard Resident Dining - 3rd Year</t>
  </si>
  <si>
    <t>Kosher Option</t>
  </si>
  <si>
    <t>Commuter Dining</t>
  </si>
  <si>
    <t>Additional Dining Plan Options</t>
  </si>
  <si>
    <t>Enter additional costs:</t>
  </si>
  <si>
    <t>Section 4 - Optional / Opt-Out Items (Charged unless you opt out)</t>
  </si>
  <si>
    <t>Course Material Bundle (Full-Time)</t>
  </si>
  <si>
    <r>
      <t xml:space="preserve">T-SHIP Health Insurance Premium
</t>
    </r>
    <r>
      <rPr>
        <b/>
        <i/>
        <sz val="10"/>
        <color theme="1"/>
        <rFont val="Calibri"/>
        <family val="2"/>
        <scheme val="minor"/>
      </rPr>
      <t>Important: Rate will be updated by June 2026</t>
    </r>
  </si>
  <si>
    <t>Subtotal - Optional / Opt-Out Items</t>
  </si>
  <si>
    <t>Section 5 - Financial Aid &amp; Scholarship Deductions</t>
  </si>
  <si>
    <t>Tip: If your aid package is not yet finalized, use last year's amounts as estimates. You can update your TIPP plan balance online later. Do NOT include Federal Work Study - it is paid as wages, not applied to your bill.</t>
  </si>
  <si>
    <t>Scholarships &amp; Grants</t>
  </si>
  <si>
    <t>Student Loans - Received or Applied For</t>
  </si>
  <si>
    <t>Other Aid (exclude Work Study)</t>
  </si>
  <si>
    <t>Subtotal - Deductions</t>
  </si>
  <si>
    <t>Course Materials Bundle (Part-Time)</t>
  </si>
  <si>
    <t>Course Materials Bundle (Full-Time)</t>
  </si>
  <si>
    <t>OPTIONAL / OPT-OUT</t>
  </si>
  <si>
    <t>Commuter</t>
  </si>
  <si>
    <t>3rd Year On-Campus (minimum)</t>
  </si>
  <si>
    <t>1st/2nd Year On-Campus (minimum)</t>
  </si>
  <si>
    <t>DINING / BOARD</t>
  </si>
  <si>
    <t>Expanded Triple</t>
  </si>
  <si>
    <t>Expanded Double</t>
  </si>
  <si>
    <t>Double Room</t>
  </si>
  <si>
    <t>Single Room</t>
  </si>
  <si>
    <t>Double Private Bath</t>
  </si>
  <si>
    <t>Single Private Bath</t>
  </si>
  <si>
    <t>HOUSING — Apartment &amp; Suite Style</t>
  </si>
  <si>
    <t>Triple Room</t>
  </si>
  <si>
    <t>HOUSING — Community Style</t>
  </si>
  <si>
    <t>Total Tuition &amp; Mandatory Fees</t>
  </si>
  <si>
    <t>Campus Health Center Fee</t>
  </si>
  <si>
    <t>Academic Support Fee</t>
  </si>
  <si>
    <t>Undergraduate Tuition</t>
  </si>
  <si>
    <t>TUITION &amp; MANDATORY FEES</t>
  </si>
  <si>
    <t>Fall &amp; Spring</t>
  </si>
  <si>
    <t>Per Semester</t>
  </si>
  <si>
    <t>Item</t>
  </si>
  <si>
    <t>2026-2027 Published Rates — Newcomb-Tulane College</t>
  </si>
  <si>
    <t>Section 6 - TIPP Enrollment Fee &amp; Estimated Monthly Payments</t>
  </si>
  <si>
    <t>2-Month Plan - Monthly Payment</t>
  </si>
  <si>
    <t>3-Month Plan - Monthly Payment</t>
  </si>
  <si>
    <t>4-Month Plan - Monthly Payment</t>
  </si>
  <si>
    <t>5-Month Plan - Monthly Payment</t>
  </si>
  <si>
    <t>First payment due by: August 14</t>
  </si>
  <si>
    <t>First payment due by: July 15</t>
  </si>
  <si>
    <t>First payment due by: June 15</t>
  </si>
  <si>
    <t>First payment due by: May 15</t>
  </si>
  <si>
    <t>ACH / Check Payments</t>
  </si>
  <si>
    <t>Credit / Debit Card (+3.00% service fee for domestic cards)</t>
  </si>
  <si>
    <t>A $40 non-refundable enrollment fee is charged per semester at sign-up (not included in the price below). A $15 late fee applies per missed installment; 2 missed payments terminates the plan.</t>
  </si>
  <si>
    <t>This worksheet is for full-time Newcomb-Tulane College undergraduates only. This is an ESTIMATE — monitor your semester bill for any charges not included. You can modify your TIPP plan balance at any time online. Questions? Contact Accounts Receivable: acctrec@tulane.edu  |  (504) 865-5368</t>
  </si>
  <si>
    <t>ENTER THIS AMOUNT IN THE TIPP ONLINE ENROLLMENT FORM &gt;&gt;</t>
  </si>
  <si>
    <t>The form is located on the homepage of the Student Accounts Portal</t>
  </si>
  <si>
    <r>
      <rPr>
        <i/>
        <u/>
        <sz val="10"/>
        <color theme="5" tint="-0.249977111117893"/>
        <rFont val="Calibri"/>
        <family val="2"/>
        <scheme val="minor"/>
      </rPr>
      <t>How to use this worksheet:</t>
    </r>
    <r>
      <rPr>
        <i/>
        <sz val="10"/>
        <color theme="5" tint="-0.249977111117893"/>
        <rFont val="Calibri"/>
        <family val="2"/>
        <scheme val="minor"/>
      </rPr>
      <t xml:space="preserve">
1) Review each section below.
2) For fixed mandatory costs (Section 1), amounts are pre-filled - no action needed.
3) For variable items (housing, dining, etc.) enter your student's selected options in column E. 
</t>
    </r>
    <r>
      <rPr>
        <b/>
        <i/>
        <sz val="10"/>
        <color theme="5" tint="-0.249977111117893"/>
        <rFont val="Calibri"/>
        <family val="2"/>
        <scheme val="minor"/>
      </rPr>
      <t xml:space="preserve">TIPP works best with automatic electronic web payments (ACH) through our portal. Please consider making payment after you receive the semester billing statement if paying by bank wire, mailed check, or 529 plan. </t>
    </r>
  </si>
  <si>
    <t>Enter Amount:</t>
  </si>
  <si>
    <t>If your student has or plans to opt out, enter $0 in column E.</t>
  </si>
  <si>
    <r>
      <t xml:space="preserve">Enter </t>
    </r>
    <r>
      <rPr>
        <b/>
        <i/>
        <u/>
        <sz val="9"/>
        <color theme="1"/>
        <rFont val="Calibri"/>
        <family val="2"/>
        <scheme val="minor"/>
      </rPr>
      <t>per semester</t>
    </r>
    <r>
      <rPr>
        <b/>
        <i/>
        <sz val="9"/>
        <color theme="1"/>
        <rFont val="Calibri"/>
        <family val="2"/>
        <scheme val="minor"/>
      </rPr>
      <t xml:space="preserve"> amount:</t>
    </r>
  </si>
  <si>
    <r>
      <t>T-SHIP Health Insurance</t>
    </r>
    <r>
      <rPr>
        <b/>
        <i/>
        <sz val="10"/>
        <color rgb="FF444444"/>
        <rFont val="Calibri"/>
        <family val="2"/>
      </rPr>
      <t xml:space="preserve"> (PENDING)</t>
    </r>
  </si>
  <si>
    <r>
      <t xml:space="preserve">OPT OUT HERE
</t>
    </r>
    <r>
      <rPr>
        <i/>
        <u/>
        <sz val="8"/>
        <color theme="10"/>
        <rFont val="Calibri"/>
        <family val="2"/>
        <scheme val="minor"/>
      </rPr>
      <t>(Avail. In August)</t>
    </r>
  </si>
  <si>
    <r>
      <t xml:space="preserve">OPT OUT HERE 
</t>
    </r>
    <r>
      <rPr>
        <i/>
        <u/>
        <sz val="8"/>
        <color theme="10"/>
        <rFont val="Calibri"/>
        <family val="2"/>
        <scheme val="minor"/>
      </rPr>
      <t>(Avail. In July)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</si>
</sst>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5"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b/>
      <i/>
      <sz val="10"/>
      <color theme="1"/>
      <name val="Calibri"/>
      <family val="2"/>
      <scheme val="minor"/>
    </font>
    <font>
      <b/>
      <sz val="10"/>
      <color theme="1"/>
      <name val="Calibri"/>
      <family val="2"/>
      <scheme val="minor"/>
    </font>
    <font>
      <b/>
      <sz val="10"/>
      <color theme="1"/>
      <name val="Arial"/>
      <family val="2"/>
    </font>
    <font>
      <u/>
      <sz val="11"/>
      <color theme="10"/>
      <name val="Calibri"/>
      <family val="2"/>
      <scheme val="minor"/>
    </font>
    <font>
      <i/>
      <sz val="10"/>
      <color theme="1"/>
      <name val="Calibri"/>
      <family val="2"/>
      <scheme val="minor"/>
    </font>
    <font>
      <i/>
      <sz val="10"/>
      <color theme="5" tint="-0.249977111117893"/>
      <name val="Calibri"/>
      <family val="2"/>
      <scheme val="minor"/>
    </font>
    <font>
      <i/>
      <u/>
      <sz val="10"/>
      <color theme="5" tint="-0.249977111117893"/>
      <name val="Calibri"/>
      <family val="2"/>
      <scheme val="minor"/>
    </font>
    <font>
      <b/>
      <sz val="14"/>
      <color theme="0"/>
      <name val="Calibri"/>
      <family val="2"/>
      <scheme val="minor"/>
    </font>
    <font>
      <b/>
      <sz val="12"/>
      <color theme="0" tint="-4.9989318521683403E-2"/>
      <name val="Calibri"/>
      <family val="2"/>
      <scheme val="minor"/>
    </font>
    <font>
      <b/>
      <sz val="10"/>
      <color theme="0" tint="-4.9989318521683403E-2"/>
      <name val="Calibri"/>
      <family val="2"/>
      <scheme val="minor"/>
    </font>
    <font>
      <b/>
      <i/>
      <sz val="10"/>
      <color theme="0" tint="-4.9989318521683403E-2"/>
      <name val="Calibri"/>
      <family val="2"/>
      <scheme val="minor"/>
    </font>
    <font>
      <i/>
      <sz val="9"/>
      <color theme="1"/>
      <name val="Calibri"/>
      <family val="2"/>
      <scheme val="minor"/>
    </font>
    <font>
      <b/>
      <sz val="11"/>
      <color theme="0" tint="-4.9989318521683403E-2"/>
      <name val="Calibri"/>
      <family val="2"/>
      <scheme val="minor"/>
    </font>
    <font>
      <u/>
      <sz val="10"/>
      <color theme="10"/>
      <name val="Calibri"/>
      <family val="2"/>
      <scheme val="minor"/>
    </font>
    <font>
      <b/>
      <i/>
      <sz val="11"/>
      <color theme="0" tint="-4.9989318521683403E-2"/>
      <name val="Calibri"/>
      <family val="2"/>
      <scheme val="minor"/>
    </font>
    <font>
      <sz val="10"/>
      <color rgb="FF444444"/>
      <name val="Calibri"/>
      <family val="2"/>
    </font>
    <font>
      <b/>
      <sz val="10"/>
      <color rgb="FFFFFFFF"/>
      <name val="Calibri"/>
      <family val="2"/>
    </font>
    <font>
      <b/>
      <sz val="12"/>
      <color rgb="FFFFFFFF"/>
      <name val="Calibri"/>
      <family val="2"/>
    </font>
    <font>
      <b/>
      <i/>
      <sz val="10"/>
      <color theme="5" tint="-0.249977111117893"/>
      <name val="Calibri"/>
      <family val="2"/>
      <scheme val="minor"/>
    </font>
    <font>
      <sz val="8"/>
      <name val="Calibri"/>
      <family val="2"/>
      <scheme val="minor"/>
    </font>
    <font>
      <sz val="10"/>
      <color rgb="FF418FDE"/>
      <name val="Calibri"/>
      <family val="2"/>
      <scheme val="minor"/>
    </font>
    <font>
      <i/>
      <sz val="9"/>
      <color theme="0"/>
      <name val="Calibri"/>
      <family val="2"/>
      <scheme val="minor"/>
    </font>
    <font>
      <b/>
      <sz val="12"/>
      <color theme="7" tint="0.39997558519241921"/>
      <name val="Calibri"/>
      <family val="2"/>
      <scheme val="minor"/>
    </font>
    <font>
      <b/>
      <i/>
      <sz val="12"/>
      <color theme="7" tint="0.39997558519241921"/>
      <name val="Calibri"/>
      <family val="2"/>
      <scheme val="minor"/>
    </font>
    <font>
      <b/>
      <i/>
      <sz val="10"/>
      <color theme="7" tint="0.39997558519241921"/>
      <name val="Calibri"/>
      <family val="2"/>
      <scheme val="minor"/>
    </font>
    <font>
      <b/>
      <i/>
      <sz val="9"/>
      <color theme="1"/>
      <name val="Calibri"/>
      <family val="2"/>
      <scheme val="minor"/>
    </font>
    <font>
      <b/>
      <i/>
      <u/>
      <sz val="9"/>
      <color theme="1"/>
      <name val="Calibri"/>
      <family val="2"/>
      <scheme val="minor"/>
    </font>
    <font>
      <b/>
      <i/>
      <sz val="10"/>
      <color rgb="FF444444"/>
      <name val="Calibri"/>
      <family val="2"/>
    </font>
    <font>
      <i/>
      <sz val="11"/>
      <color theme="1"/>
      <name val="Calibri"/>
      <family val="2"/>
      <scheme val="minor"/>
    </font>
    <font>
      <i/>
      <u/>
      <sz val="8"/>
      <color theme="10"/>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rgb="FF418FDE"/>
        <bgColor indexed="64"/>
      </patternFill>
    </fill>
    <fill>
      <patternFill patternType="solid">
        <fgColor rgb="FF003833"/>
        <bgColor indexed="64"/>
      </patternFill>
    </fill>
    <fill>
      <patternFill patternType="solid">
        <fgColor theme="9" tint="0.79998168889431442"/>
        <bgColor indexed="64"/>
      </patternFill>
    </fill>
    <fill>
      <patternFill patternType="solid">
        <fgColor rgb="FF003833"/>
      </patternFill>
    </fill>
    <fill>
      <patternFill patternType="solid">
        <fgColor rgb="FF0057A8"/>
      </patternFill>
    </fill>
    <fill>
      <patternFill patternType="solid">
        <fgColor theme="6" tint="0.79998168889431442"/>
        <bgColor indexed="64"/>
      </patternFill>
    </fill>
    <fill>
      <patternFill patternType="solid">
        <fgColor theme="1" tint="0.249977111117893"/>
        <bgColor indexed="64"/>
      </patternFill>
    </fill>
    <fill>
      <patternFill patternType="solid">
        <fgColor rgb="FFE9EDF7"/>
        <bgColor indexed="64"/>
      </patternFill>
    </fill>
  </fills>
  <borders count="12">
    <border>
      <left/>
      <right/>
      <top/>
      <bottom/>
      <diagonal/>
    </border>
    <border>
      <left/>
      <right style="thin">
        <color theme="9" tint="-0.499984740745262"/>
      </right>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top style="thin">
        <color theme="8" tint="0.59996337778862885"/>
      </top>
      <bottom style="thin">
        <color indexed="64"/>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top/>
      <bottom style="thin">
        <color indexed="64"/>
      </bottom>
      <diagonal/>
    </border>
    <border>
      <left style="thin">
        <color rgb="FFCCCCCC"/>
      </left>
      <right style="thin">
        <color rgb="FFCCCCCC"/>
      </right>
      <top style="thin">
        <color rgb="FFCCCCCC"/>
      </top>
      <bottom style="thin">
        <color rgb="FFCCCCCC"/>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74">
    <xf numFmtId="0" fontId="0" fillId="0" borderId="0" xfId="0"/>
    <xf numFmtId="44" fontId="4" fillId="0" borderId="0" xfId="1" applyFont="1" applyProtection="1"/>
    <xf numFmtId="0" fontId="4" fillId="0" borderId="0" xfId="0" applyFont="1"/>
    <xf numFmtId="0" fontId="2" fillId="0" borderId="0" xfId="0" applyFont="1"/>
    <xf numFmtId="0" fontId="6" fillId="0" borderId="0" xfId="0" applyFont="1" applyAlignment="1">
      <alignment horizontal="center"/>
    </xf>
    <xf numFmtId="0" fontId="4" fillId="0" borderId="0" xfId="0" applyFont="1" applyAlignment="1">
      <alignment horizontal="center" vertical="center"/>
    </xf>
    <xf numFmtId="44" fontId="14" fillId="5" borderId="0" xfId="1" applyFont="1" applyFill="1" applyAlignment="1" applyProtection="1">
      <alignment horizontal="center" vertical="center" wrapText="1"/>
    </xf>
    <xf numFmtId="0" fontId="4" fillId="0" borderId="0" xfId="0" applyFont="1" applyAlignment="1">
      <alignment vertical="center"/>
    </xf>
    <xf numFmtId="44" fontId="6" fillId="6" borderId="6" xfId="1" applyFont="1" applyFill="1" applyBorder="1" applyAlignment="1" applyProtection="1">
      <alignment horizontal="center" wrapText="1"/>
    </xf>
    <xf numFmtId="164" fontId="6" fillId="6" borderId="6" xfId="1" applyNumberFormat="1" applyFont="1" applyFill="1" applyBorder="1" applyAlignment="1" applyProtection="1">
      <alignment horizontal="right" wrapText="1"/>
    </xf>
    <xf numFmtId="164" fontId="6" fillId="6" borderId="10" xfId="1" applyNumberFormat="1" applyFont="1" applyFill="1" applyBorder="1" applyAlignment="1" applyProtection="1">
      <alignment horizontal="right" wrapText="1"/>
    </xf>
    <xf numFmtId="0" fontId="21" fillId="0" borderId="0" xfId="0" applyFont="1" applyAlignment="1">
      <alignment horizontal="center" vertical="center"/>
    </xf>
    <xf numFmtId="44" fontId="4" fillId="9" borderId="0" xfId="1" applyFont="1" applyFill="1" applyProtection="1"/>
    <xf numFmtId="164" fontId="4" fillId="11" borderId="5" xfId="1" applyNumberFormat="1" applyFont="1" applyFill="1" applyBorder="1" applyAlignment="1" applyProtection="1">
      <alignment horizontal="right" wrapText="1"/>
    </xf>
    <xf numFmtId="164" fontId="9" fillId="11" borderId="5" xfId="1" applyNumberFormat="1" applyFont="1" applyFill="1" applyBorder="1" applyAlignment="1" applyProtection="1">
      <alignment horizontal="right" wrapText="1"/>
    </xf>
    <xf numFmtId="164" fontId="4" fillId="11" borderId="5" xfId="1" applyNumberFormat="1" applyFont="1" applyFill="1" applyBorder="1" applyAlignment="1" applyProtection="1">
      <alignment horizontal="right" vertical="center" wrapText="1"/>
    </xf>
    <xf numFmtId="44" fontId="27" fillId="5" borderId="0" xfId="1" applyFont="1" applyFill="1" applyAlignment="1" applyProtection="1">
      <alignment horizontal="center" vertical="center" wrapText="1"/>
    </xf>
    <xf numFmtId="164" fontId="27" fillId="5" borderId="0" xfId="1" applyNumberFormat="1" applyFont="1" applyFill="1" applyAlignment="1" applyProtection="1">
      <alignment horizontal="center" vertical="center" wrapText="1"/>
    </xf>
    <xf numFmtId="0" fontId="5" fillId="11" borderId="9" xfId="0" applyFont="1" applyFill="1" applyBorder="1" applyAlignment="1">
      <alignment horizontal="center" vertical="center"/>
    </xf>
    <xf numFmtId="0" fontId="6" fillId="2" borderId="0" xfId="0" applyFont="1" applyFill="1" applyAlignment="1" applyProtection="1">
      <alignment horizontal="center"/>
    </xf>
    <xf numFmtId="0" fontId="12" fillId="5"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17" fillId="5" borderId="0" xfId="0" applyFont="1" applyFill="1" applyAlignment="1" applyProtection="1">
      <alignment horizontal="center" vertical="center"/>
    </xf>
    <xf numFmtId="0" fontId="17" fillId="5" borderId="1" xfId="0" applyFont="1" applyFill="1" applyBorder="1" applyAlignment="1" applyProtection="1">
      <alignment horizontal="center" vertical="center"/>
    </xf>
    <xf numFmtId="0" fontId="19" fillId="5" borderId="0" xfId="0" applyFont="1" applyFill="1" applyAlignment="1" applyProtection="1">
      <alignment horizontal="center" vertical="center"/>
    </xf>
    <xf numFmtId="0" fontId="19" fillId="5" borderId="1" xfId="0" applyFont="1" applyFill="1" applyBorder="1" applyAlignment="1" applyProtection="1">
      <alignment horizontal="center" vertical="center"/>
    </xf>
    <xf numFmtId="0" fontId="0" fillId="0" borderId="0" xfId="0" applyProtection="1"/>
    <xf numFmtId="0" fontId="4" fillId="0" borderId="0" xfId="0" applyFont="1" applyProtection="1"/>
    <xf numFmtId="0" fontId="10" fillId="3" borderId="2" xfId="0" applyFont="1" applyFill="1" applyBorder="1" applyAlignment="1" applyProtection="1">
      <alignment horizontal="left" vertical="top" wrapText="1"/>
    </xf>
    <xf numFmtId="0" fontId="10" fillId="3" borderId="3" xfId="0" applyFont="1" applyFill="1" applyBorder="1" applyAlignment="1" applyProtection="1">
      <alignment horizontal="left" vertical="top" wrapText="1"/>
    </xf>
    <xf numFmtId="0" fontId="10" fillId="3" borderId="4" xfId="0" applyFont="1" applyFill="1" applyBorder="1" applyAlignment="1" applyProtection="1">
      <alignment horizontal="left" vertical="top" wrapText="1"/>
    </xf>
    <xf numFmtId="0" fontId="3" fillId="0" borderId="0" xfId="0" applyFont="1" applyProtection="1"/>
    <xf numFmtId="0" fontId="14" fillId="4" borderId="0" xfId="0" applyFont="1" applyFill="1" applyAlignment="1" applyProtection="1">
      <alignment horizontal="center" vertical="center"/>
    </xf>
    <xf numFmtId="0" fontId="17" fillId="4" borderId="0" xfId="0" applyFont="1" applyFill="1" applyAlignment="1" applyProtection="1">
      <alignment horizontal="center" vertical="center"/>
    </xf>
    <xf numFmtId="0" fontId="13" fillId="5" borderId="0" xfId="0" applyFont="1" applyFill="1" applyAlignment="1" applyProtection="1">
      <alignment horizontal="left" vertical="center"/>
    </xf>
    <xf numFmtId="0" fontId="15" fillId="5" borderId="0" xfId="0" applyFont="1" applyFill="1" applyAlignment="1" applyProtection="1">
      <alignment horizontal="left" vertical="center"/>
    </xf>
    <xf numFmtId="0" fontId="14" fillId="5" borderId="0" xfId="0" applyFont="1" applyFill="1" applyAlignment="1" applyProtection="1">
      <alignment horizontal="center" vertical="center"/>
    </xf>
    <xf numFmtId="0" fontId="4" fillId="11" borderId="5" xfId="0" applyFont="1" applyFill="1" applyBorder="1" applyAlignment="1" applyProtection="1">
      <alignment horizontal="left"/>
    </xf>
    <xf numFmtId="0" fontId="16" fillId="11" borderId="5" xfId="0" applyFont="1" applyFill="1" applyBorder="1" applyAlignment="1" applyProtection="1">
      <alignment horizontal="center"/>
    </xf>
    <xf numFmtId="0" fontId="3" fillId="6" borderId="6" xfId="0" applyFont="1" applyFill="1" applyBorder="1" applyAlignment="1" applyProtection="1">
      <alignment horizontal="center"/>
    </xf>
    <xf numFmtId="0" fontId="5" fillId="6" borderId="6" xfId="0" applyFont="1" applyFill="1" applyBorder="1" applyAlignment="1" applyProtection="1">
      <alignment horizontal="right"/>
    </xf>
    <xf numFmtId="0" fontId="6" fillId="6" borderId="6" xfId="0" applyFont="1" applyFill="1" applyBorder="1" applyAlignment="1" applyProtection="1">
      <alignment horizontal="center"/>
    </xf>
    <xf numFmtId="0" fontId="9" fillId="11" borderId="7" xfId="0" applyFont="1" applyFill="1" applyBorder="1" applyAlignment="1" applyProtection="1">
      <alignment horizontal="center" vertical="center"/>
    </xf>
    <xf numFmtId="0" fontId="9" fillId="11" borderId="8" xfId="0" applyFont="1" applyFill="1" applyBorder="1" applyAlignment="1" applyProtection="1">
      <alignment horizontal="center" vertical="center"/>
    </xf>
    <xf numFmtId="0" fontId="16" fillId="11" borderId="7" xfId="0" applyFont="1" applyFill="1" applyBorder="1" applyAlignment="1" applyProtection="1">
      <alignment horizontal="center"/>
    </xf>
    <xf numFmtId="0" fontId="5" fillId="11" borderId="7" xfId="0" applyFont="1" applyFill="1" applyBorder="1" applyAlignment="1" applyProtection="1">
      <alignment horizontal="center" vertical="center"/>
    </xf>
    <xf numFmtId="0" fontId="5" fillId="11" borderId="8" xfId="0" applyFont="1" applyFill="1" applyBorder="1" applyAlignment="1" applyProtection="1">
      <alignment horizontal="center" vertical="center"/>
    </xf>
    <xf numFmtId="0" fontId="4" fillId="11" borderId="5" xfId="0" applyFont="1" applyFill="1" applyBorder="1" applyAlignment="1" applyProtection="1">
      <alignment horizontal="left" vertical="center" wrapText="1"/>
    </xf>
    <xf numFmtId="0" fontId="4" fillId="11" borderId="5" xfId="0" applyFont="1" applyFill="1" applyBorder="1" applyAlignment="1" applyProtection="1">
      <alignment horizontal="left" vertical="center"/>
    </xf>
    <xf numFmtId="0" fontId="4" fillId="0" borderId="5" xfId="0" applyFont="1" applyBorder="1" applyAlignment="1" applyProtection="1">
      <alignment horizontal="left"/>
    </xf>
    <xf numFmtId="0" fontId="30" fillId="11" borderId="5" xfId="0" applyFont="1" applyFill="1" applyBorder="1" applyAlignment="1" applyProtection="1">
      <alignment horizontal="right"/>
    </xf>
    <xf numFmtId="0" fontId="7" fillId="0" borderId="0" xfId="0" applyFont="1" applyProtection="1"/>
    <xf numFmtId="0" fontId="27" fillId="5" borderId="0" xfId="0" applyFont="1" applyFill="1" applyAlignment="1" applyProtection="1">
      <alignment horizontal="left" vertical="center"/>
    </xf>
    <xf numFmtId="0" fontId="28" fillId="5" borderId="0" xfId="0" applyFont="1" applyFill="1" applyAlignment="1" applyProtection="1">
      <alignment horizontal="left" vertical="center"/>
    </xf>
    <xf numFmtId="0" fontId="27" fillId="5" borderId="0" xfId="0" applyFont="1" applyFill="1" applyAlignment="1" applyProtection="1">
      <alignment horizontal="center" vertical="center"/>
    </xf>
    <xf numFmtId="0" fontId="29" fillId="5" borderId="0" xfId="0" applyFont="1" applyFill="1" applyAlignment="1" applyProtection="1">
      <alignment horizontal="left" vertical="center"/>
    </xf>
    <xf numFmtId="0" fontId="7" fillId="9" borderId="0" xfId="0" applyFont="1" applyFill="1" applyProtection="1"/>
    <xf numFmtId="0" fontId="9" fillId="9" borderId="0" xfId="0" applyFont="1" applyFill="1" applyAlignment="1" applyProtection="1">
      <alignment horizontal="left" vertical="top" wrapText="1"/>
    </xf>
    <xf numFmtId="0" fontId="25" fillId="9" borderId="0" xfId="0" applyFont="1" applyFill="1" applyAlignment="1" applyProtection="1">
      <alignment horizontal="left" vertical="top" wrapText="1"/>
    </xf>
    <xf numFmtId="0" fontId="9" fillId="9" borderId="0" xfId="0" applyFont="1" applyFill="1" applyAlignment="1" applyProtection="1">
      <alignment horizontal="left" vertical="top" wrapText="1"/>
    </xf>
    <xf numFmtId="0" fontId="4" fillId="9" borderId="0" xfId="0" applyFont="1" applyFill="1" applyProtection="1"/>
    <xf numFmtId="0" fontId="25" fillId="9" borderId="0" xfId="0" applyFont="1" applyFill="1" applyAlignment="1" applyProtection="1">
      <alignment horizontal="left" vertical="top" wrapText="1"/>
    </xf>
    <xf numFmtId="0" fontId="26" fillId="10" borderId="0" xfId="0" applyFont="1" applyFill="1" applyAlignment="1" applyProtection="1">
      <alignment horizontal="left" vertical="top" wrapText="1"/>
    </xf>
    <xf numFmtId="0" fontId="22" fillId="7" borderId="0" xfId="0" applyFont="1" applyFill="1" applyAlignment="1" applyProtection="1">
      <alignment horizontal="center" vertical="center"/>
    </xf>
    <xf numFmtId="0" fontId="0" fillId="7" borderId="0" xfId="0" applyFill="1" applyProtection="1"/>
    <xf numFmtId="0" fontId="21" fillId="8" borderId="0" xfId="0" applyFont="1" applyFill="1" applyAlignment="1" applyProtection="1">
      <alignment horizontal="center" vertical="center"/>
    </xf>
    <xf numFmtId="0" fontId="21" fillId="7" borderId="0" xfId="0" applyFont="1" applyFill="1" applyAlignment="1" applyProtection="1">
      <alignment horizontal="left" vertical="center"/>
    </xf>
    <xf numFmtId="0" fontId="20" fillId="0" borderId="11" xfId="0" applyFont="1" applyBorder="1" applyProtection="1"/>
    <xf numFmtId="164" fontId="0" fillId="0" borderId="11" xfId="0" applyNumberFormat="1" applyBorder="1" applyAlignment="1" applyProtection="1">
      <alignment horizontal="right" vertical="center"/>
    </xf>
    <xf numFmtId="164" fontId="33" fillId="0" borderId="11" xfId="0" applyNumberFormat="1" applyFont="1" applyBorder="1" applyAlignment="1" applyProtection="1">
      <alignment horizontal="right" vertical="center"/>
    </xf>
    <xf numFmtId="164" fontId="4" fillId="11" borderId="5" xfId="1" applyNumberFormat="1" applyFont="1" applyFill="1" applyBorder="1" applyAlignment="1" applyProtection="1">
      <alignment horizontal="right" wrapText="1"/>
      <protection locked="0"/>
    </xf>
    <xf numFmtId="164" fontId="4" fillId="11" borderId="5" xfId="1" applyNumberFormat="1" applyFont="1" applyFill="1" applyBorder="1" applyAlignment="1" applyProtection="1">
      <alignment horizontal="right" vertical="center" wrapText="1"/>
      <protection locked="0"/>
    </xf>
    <xf numFmtId="0" fontId="18" fillId="11" borderId="5" xfId="2" applyFont="1" applyFill="1" applyBorder="1" applyAlignment="1" applyProtection="1">
      <alignment horizontal="left"/>
      <protection locked="0"/>
    </xf>
    <xf numFmtId="0" fontId="18" fillId="11" borderId="5" xfId="2" applyFont="1" applyFill="1" applyBorder="1" applyAlignment="1" applyProtection="1">
      <alignment horizontal="center" vertical="center" wrapText="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E9EDF7"/>
      <color rgb="FFE0E6F4"/>
      <color rgb="FF418FDE"/>
      <color rgb="FF006747"/>
      <color rgb="FF0038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mpusservices.tulane.edu/departments/bookstore/course-materials" TargetMode="External"/><Relationship Id="rId2" Type="http://schemas.openxmlformats.org/officeDocument/2006/relationships/hyperlink" Target="https://campushealth.tulane.edu/insurance-billing/how-opt-out-t-ship" TargetMode="External"/><Relationship Id="rId1" Type="http://schemas.openxmlformats.org/officeDocument/2006/relationships/hyperlink" Target="https://housing.tulane.edu/housing-logistics/rates-and-housing-agreement"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11A27-9BF9-44B6-9084-EDFC0151514F}">
  <dimension ref="A1:E65"/>
  <sheetViews>
    <sheetView tabSelected="1" workbookViewId="0">
      <selection activeCell="E20" sqref="E20"/>
    </sheetView>
  </sheetViews>
  <sheetFormatPr defaultColWidth="9.140625" defaultRowHeight="12.75" x14ac:dyDescent="0.2"/>
  <cols>
    <col min="1" max="1" width="2.140625" style="2" customWidth="1"/>
    <col min="2" max="2" width="40.140625" style="2" customWidth="1"/>
    <col min="3" max="3" width="13.85546875" style="1" customWidth="1"/>
    <col min="4" max="4" width="19" style="2" customWidth="1"/>
    <col min="5" max="5" width="13.42578125" style="1" customWidth="1"/>
    <col min="6" max="6" width="9.140625" style="2"/>
    <col min="7" max="7" width="9.140625" style="2" customWidth="1"/>
    <col min="8" max="16384" width="9.140625" style="2"/>
  </cols>
  <sheetData>
    <row r="1" spans="1:5" x14ac:dyDescent="0.2">
      <c r="A1" s="19" t="s">
        <v>9</v>
      </c>
      <c r="B1" s="19"/>
      <c r="C1" s="19"/>
      <c r="D1" s="19"/>
      <c r="E1" s="19"/>
    </row>
    <row r="2" spans="1:5" ht="23.25" customHeight="1" x14ac:dyDescent="0.2">
      <c r="A2" s="20" t="s">
        <v>2</v>
      </c>
      <c r="B2" s="20"/>
      <c r="C2" s="20"/>
      <c r="D2" s="20"/>
      <c r="E2" s="21"/>
    </row>
    <row r="3" spans="1:5" ht="15" customHeight="1" x14ac:dyDescent="0.2">
      <c r="A3" s="22" t="s">
        <v>8</v>
      </c>
      <c r="B3" s="22"/>
      <c r="C3" s="22"/>
      <c r="D3" s="22"/>
      <c r="E3" s="23"/>
    </row>
    <row r="4" spans="1:5" s="4" customFormat="1" ht="15" x14ac:dyDescent="0.2">
      <c r="A4" s="24" t="s">
        <v>3</v>
      </c>
      <c r="B4" s="24"/>
      <c r="C4" s="24"/>
      <c r="D4" s="24"/>
      <c r="E4" s="25"/>
    </row>
    <row r="5" spans="1:5" customFormat="1" ht="3.75" customHeight="1" x14ac:dyDescent="0.25">
      <c r="A5" s="26"/>
      <c r="B5" s="26"/>
      <c r="C5" s="26"/>
      <c r="D5" s="26"/>
      <c r="E5" s="26"/>
    </row>
    <row r="6" spans="1:5" ht="81.75" customHeight="1" x14ac:dyDescent="0.2">
      <c r="A6" s="27"/>
      <c r="B6" s="28" t="s">
        <v>85</v>
      </c>
      <c r="C6" s="29"/>
      <c r="D6" s="29"/>
      <c r="E6" s="30"/>
    </row>
    <row r="7" spans="1:5" ht="3.75" customHeight="1" x14ac:dyDescent="0.25">
      <c r="A7" s="31"/>
      <c r="B7" s="31"/>
      <c r="C7" s="31"/>
      <c r="D7" s="31"/>
      <c r="E7" s="31"/>
    </row>
    <row r="8" spans="1:5" s="5" customFormat="1" ht="20.25" customHeight="1" x14ac:dyDescent="0.25">
      <c r="A8" s="32"/>
      <c r="B8" s="33" t="s">
        <v>4</v>
      </c>
      <c r="C8" s="33" t="s">
        <v>5</v>
      </c>
      <c r="D8" s="33" t="s">
        <v>6</v>
      </c>
      <c r="E8" s="33" t="s">
        <v>17</v>
      </c>
    </row>
    <row r="9" spans="1:5" customFormat="1" ht="3.75" customHeight="1" x14ac:dyDescent="0.25">
      <c r="A9" s="26"/>
      <c r="B9" s="26"/>
      <c r="C9" s="26"/>
      <c r="D9" s="26"/>
      <c r="E9" s="26"/>
    </row>
    <row r="10" spans="1:5" s="7" customFormat="1" ht="21.75" customHeight="1" x14ac:dyDescent="0.25">
      <c r="A10" s="34" t="s">
        <v>16</v>
      </c>
      <c r="B10" s="35"/>
      <c r="C10" s="6"/>
      <c r="D10" s="36"/>
      <c r="E10" s="6"/>
    </row>
    <row r="11" spans="1:5" ht="12.75" customHeight="1" x14ac:dyDescent="0.2">
      <c r="A11" s="37"/>
      <c r="B11" s="37" t="s">
        <v>0</v>
      </c>
      <c r="C11" s="13">
        <v>35311</v>
      </c>
      <c r="D11" s="38" t="s">
        <v>14</v>
      </c>
      <c r="E11" s="13">
        <v>35311</v>
      </c>
    </row>
    <row r="12" spans="1:5" ht="12.75" customHeight="1" x14ac:dyDescent="0.2">
      <c r="A12" s="37"/>
      <c r="B12" s="37" t="s">
        <v>7</v>
      </c>
      <c r="C12" s="13">
        <v>1400</v>
      </c>
      <c r="D12" s="38" t="s">
        <v>14</v>
      </c>
      <c r="E12" s="13">
        <v>1400</v>
      </c>
    </row>
    <row r="13" spans="1:5" ht="12.75" customHeight="1" x14ac:dyDescent="0.2">
      <c r="A13" s="37"/>
      <c r="B13" s="37" t="s">
        <v>10</v>
      </c>
      <c r="C13" s="13">
        <v>437</v>
      </c>
      <c r="D13" s="38" t="s">
        <v>14</v>
      </c>
      <c r="E13" s="13">
        <v>437</v>
      </c>
    </row>
    <row r="14" spans="1:5" ht="12.75" customHeight="1" x14ac:dyDescent="0.2">
      <c r="A14" s="37"/>
      <c r="B14" s="37" t="s">
        <v>11</v>
      </c>
      <c r="C14" s="13">
        <v>160</v>
      </c>
      <c r="D14" s="38" t="s">
        <v>14</v>
      </c>
      <c r="E14" s="13">
        <v>160</v>
      </c>
    </row>
    <row r="15" spans="1:5" ht="12.75" customHeight="1" x14ac:dyDescent="0.2">
      <c r="A15" s="37"/>
      <c r="B15" s="37" t="s">
        <v>12</v>
      </c>
      <c r="C15" s="13">
        <v>260</v>
      </c>
      <c r="D15" s="38" t="s">
        <v>14</v>
      </c>
      <c r="E15" s="13">
        <v>260</v>
      </c>
    </row>
    <row r="16" spans="1:5" ht="16.5" customHeight="1" x14ac:dyDescent="0.25">
      <c r="A16" s="39"/>
      <c r="B16" s="40" t="s">
        <v>13</v>
      </c>
      <c r="C16" s="8"/>
      <c r="D16" s="41"/>
      <c r="E16" s="9">
        <f>SUM(E11:E15)</f>
        <v>37568</v>
      </c>
    </row>
    <row r="17" spans="1:5" ht="4.5" customHeight="1" x14ac:dyDescent="0.2">
      <c r="A17" s="27"/>
      <c r="B17" s="27"/>
      <c r="D17" s="27"/>
    </row>
    <row r="18" spans="1:5" s="7" customFormat="1" ht="22.5" customHeight="1" x14ac:dyDescent="0.25">
      <c r="A18" s="34" t="s">
        <v>15</v>
      </c>
      <c r="B18" s="35"/>
      <c r="C18" s="6"/>
      <c r="D18" s="36"/>
      <c r="E18" s="6"/>
    </row>
    <row r="19" spans="1:5" ht="15.75" customHeight="1" x14ac:dyDescent="0.2">
      <c r="A19" s="37"/>
      <c r="B19" s="42" t="s">
        <v>18</v>
      </c>
      <c r="C19" s="43"/>
      <c r="D19" s="43"/>
      <c r="E19" s="18" t="s">
        <v>86</v>
      </c>
    </row>
    <row r="20" spans="1:5" ht="12.75" customHeight="1" x14ac:dyDescent="0.2">
      <c r="A20" s="37"/>
      <c r="B20" s="37" t="s">
        <v>19</v>
      </c>
      <c r="C20" s="13">
        <v>5819</v>
      </c>
      <c r="D20" s="38" t="s">
        <v>22</v>
      </c>
      <c r="E20" s="70">
        <v>0</v>
      </c>
    </row>
    <row r="21" spans="1:5" ht="12.75" customHeight="1" x14ac:dyDescent="0.2">
      <c r="A21" s="37"/>
      <c r="B21" s="37" t="s">
        <v>20</v>
      </c>
      <c r="C21" s="13">
        <v>6759</v>
      </c>
      <c r="D21" s="38" t="s">
        <v>22</v>
      </c>
      <c r="E21" s="70">
        <v>0</v>
      </c>
    </row>
    <row r="22" spans="1:5" ht="12.75" customHeight="1" x14ac:dyDescent="0.2">
      <c r="A22" s="37"/>
      <c r="B22" s="37" t="s">
        <v>21</v>
      </c>
      <c r="C22" s="13">
        <v>5603</v>
      </c>
      <c r="D22" s="38" t="s">
        <v>22</v>
      </c>
      <c r="E22" s="70">
        <v>0</v>
      </c>
    </row>
    <row r="23" spans="1:5" x14ac:dyDescent="0.2">
      <c r="A23" s="37"/>
      <c r="B23" s="72" t="s">
        <v>25</v>
      </c>
      <c r="C23" s="14" t="s">
        <v>23</v>
      </c>
      <c r="D23" s="44" t="s">
        <v>24</v>
      </c>
      <c r="E23" s="70">
        <v>0</v>
      </c>
    </row>
    <row r="24" spans="1:5" ht="16.5" customHeight="1" x14ac:dyDescent="0.25">
      <c r="A24" s="39"/>
      <c r="B24" s="40" t="s">
        <v>26</v>
      </c>
      <c r="C24" s="8"/>
      <c r="D24" s="41"/>
      <c r="E24" s="10">
        <f>SUM(E20:E23)</f>
        <v>0</v>
      </c>
    </row>
    <row r="25" spans="1:5" ht="4.5" customHeight="1" x14ac:dyDescent="0.2">
      <c r="A25" s="27"/>
      <c r="B25" s="27"/>
      <c r="D25" s="27"/>
    </row>
    <row r="26" spans="1:5" s="7" customFormat="1" ht="22.5" customHeight="1" x14ac:dyDescent="0.25">
      <c r="A26" s="34" t="s">
        <v>27</v>
      </c>
      <c r="B26" s="35"/>
      <c r="C26" s="6"/>
      <c r="D26" s="36"/>
      <c r="E26" s="6"/>
    </row>
    <row r="27" spans="1:5" ht="15.75" customHeight="1" x14ac:dyDescent="0.2">
      <c r="A27" s="37"/>
      <c r="B27" s="42" t="s">
        <v>28</v>
      </c>
      <c r="C27" s="43"/>
      <c r="D27" s="43"/>
      <c r="E27" s="18" t="s">
        <v>86</v>
      </c>
    </row>
    <row r="28" spans="1:5" x14ac:dyDescent="0.2">
      <c r="A28" s="37"/>
      <c r="B28" s="37" t="s">
        <v>29</v>
      </c>
      <c r="C28" s="13">
        <v>4390</v>
      </c>
      <c r="D28" s="38" t="s">
        <v>22</v>
      </c>
      <c r="E28" s="70">
        <v>0</v>
      </c>
    </row>
    <row r="29" spans="1:5" x14ac:dyDescent="0.2">
      <c r="A29" s="37"/>
      <c r="B29" s="37" t="s">
        <v>30</v>
      </c>
      <c r="C29" s="13">
        <v>4190</v>
      </c>
      <c r="D29" s="38" t="s">
        <v>22</v>
      </c>
      <c r="E29" s="70">
        <v>0</v>
      </c>
    </row>
    <row r="30" spans="1:5" x14ac:dyDescent="0.2">
      <c r="A30" s="37"/>
      <c r="B30" s="37" t="s">
        <v>31</v>
      </c>
      <c r="C30" s="13">
        <v>5695</v>
      </c>
      <c r="D30" s="38" t="s">
        <v>22</v>
      </c>
      <c r="E30" s="70">
        <v>0</v>
      </c>
    </row>
    <row r="31" spans="1:5" x14ac:dyDescent="0.2">
      <c r="A31" s="37"/>
      <c r="B31" s="37" t="s">
        <v>32</v>
      </c>
      <c r="C31" s="13">
        <v>900</v>
      </c>
      <c r="D31" s="38" t="s">
        <v>22</v>
      </c>
      <c r="E31" s="70">
        <v>0</v>
      </c>
    </row>
    <row r="32" spans="1:5" x14ac:dyDescent="0.2">
      <c r="A32" s="37"/>
      <c r="B32" s="37" t="s">
        <v>33</v>
      </c>
      <c r="C32" s="14" t="s">
        <v>23</v>
      </c>
      <c r="D32" s="38" t="s">
        <v>34</v>
      </c>
      <c r="E32" s="70">
        <v>0</v>
      </c>
    </row>
    <row r="33" spans="1:5" ht="16.5" customHeight="1" x14ac:dyDescent="0.25">
      <c r="A33" s="39"/>
      <c r="B33" s="40" t="s">
        <v>26</v>
      </c>
      <c r="C33" s="8"/>
      <c r="D33" s="41"/>
      <c r="E33" s="9">
        <f>SUM(E28:E32)</f>
        <v>0</v>
      </c>
    </row>
    <row r="34" spans="1:5" s="27" customFormat="1" ht="4.5" customHeight="1" x14ac:dyDescent="0.2">
      <c r="C34" s="1"/>
      <c r="E34" s="1"/>
    </row>
    <row r="35" spans="1:5" s="7" customFormat="1" ht="22.5" customHeight="1" x14ac:dyDescent="0.25">
      <c r="A35" s="34" t="s">
        <v>35</v>
      </c>
      <c r="B35" s="35"/>
      <c r="C35" s="6"/>
      <c r="D35" s="36"/>
      <c r="E35" s="6"/>
    </row>
    <row r="36" spans="1:5" ht="15.75" customHeight="1" x14ac:dyDescent="0.2">
      <c r="A36" s="37"/>
      <c r="B36" s="45" t="s">
        <v>87</v>
      </c>
      <c r="C36" s="46"/>
      <c r="D36" s="46"/>
      <c r="E36" s="18" t="s">
        <v>86</v>
      </c>
    </row>
    <row r="37" spans="1:5" ht="30.75" customHeight="1" x14ac:dyDescent="0.2">
      <c r="A37" s="37"/>
      <c r="B37" s="47" t="s">
        <v>37</v>
      </c>
      <c r="C37" s="15">
        <v>1690.5</v>
      </c>
      <c r="D37" s="73" t="s">
        <v>91</v>
      </c>
      <c r="E37" s="71">
        <v>1690.5</v>
      </c>
    </row>
    <row r="38" spans="1:5" ht="24" x14ac:dyDescent="0.2">
      <c r="A38" s="37"/>
      <c r="B38" s="48" t="s">
        <v>36</v>
      </c>
      <c r="C38" s="15">
        <v>350</v>
      </c>
      <c r="D38" s="73" t="s">
        <v>90</v>
      </c>
      <c r="E38" s="71">
        <v>350</v>
      </c>
    </row>
    <row r="39" spans="1:5" ht="16.5" customHeight="1" x14ac:dyDescent="0.25">
      <c r="A39" s="39"/>
      <c r="B39" s="40" t="s">
        <v>38</v>
      </c>
      <c r="C39" s="8"/>
      <c r="D39" s="41"/>
      <c r="E39" s="9">
        <f>SUM(E37:E38)</f>
        <v>2040.5</v>
      </c>
    </row>
    <row r="40" spans="1:5" s="27" customFormat="1" ht="6" customHeight="1" x14ac:dyDescent="0.2">
      <c r="C40" s="1"/>
      <c r="E40" s="1"/>
    </row>
    <row r="41" spans="1:5" s="7" customFormat="1" ht="22.5" customHeight="1" x14ac:dyDescent="0.25">
      <c r="A41" s="34" t="s">
        <v>39</v>
      </c>
      <c r="B41" s="35"/>
      <c r="C41" s="6"/>
      <c r="D41" s="36"/>
      <c r="E41" s="6"/>
    </row>
    <row r="42" spans="1:5" ht="29.25" customHeight="1" x14ac:dyDescent="0.2">
      <c r="A42" s="49"/>
      <c r="B42" s="28" t="s">
        <v>40</v>
      </c>
      <c r="C42" s="29"/>
      <c r="D42" s="29"/>
      <c r="E42" s="30"/>
    </row>
    <row r="43" spans="1:5" x14ac:dyDescent="0.2">
      <c r="A43" s="37"/>
      <c r="B43" s="37" t="s">
        <v>41</v>
      </c>
      <c r="C43" s="13"/>
      <c r="D43" s="50" t="s">
        <v>88</v>
      </c>
      <c r="E43" s="70">
        <v>0</v>
      </c>
    </row>
    <row r="44" spans="1:5" x14ac:dyDescent="0.2">
      <c r="A44" s="37"/>
      <c r="B44" s="37" t="s">
        <v>42</v>
      </c>
      <c r="C44" s="13"/>
      <c r="D44" s="50" t="s">
        <v>88</v>
      </c>
      <c r="E44" s="70">
        <v>0</v>
      </c>
    </row>
    <row r="45" spans="1:5" x14ac:dyDescent="0.2">
      <c r="A45" s="37"/>
      <c r="B45" s="37" t="s">
        <v>43</v>
      </c>
      <c r="C45" s="13"/>
      <c r="D45" s="50" t="s">
        <v>88</v>
      </c>
      <c r="E45" s="70">
        <v>0</v>
      </c>
    </row>
    <row r="46" spans="1:5" ht="16.5" customHeight="1" x14ac:dyDescent="0.25">
      <c r="A46" s="39"/>
      <c r="B46" s="40" t="s">
        <v>44</v>
      </c>
      <c r="C46" s="8"/>
      <c r="D46" s="41"/>
      <c r="E46" s="9">
        <f>SUM(E43:E45)</f>
        <v>0</v>
      </c>
    </row>
    <row r="47" spans="1:5" s="3" customFormat="1" ht="15" x14ac:dyDescent="0.25">
      <c r="A47" s="51"/>
      <c r="B47" s="27"/>
      <c r="C47" s="1"/>
      <c r="D47" s="27"/>
      <c r="E47" s="1"/>
    </row>
    <row r="48" spans="1:5" s="3" customFormat="1" ht="6" customHeight="1" x14ac:dyDescent="0.25">
      <c r="A48" s="34"/>
      <c r="B48" s="35"/>
      <c r="C48" s="6"/>
      <c r="D48" s="36"/>
      <c r="E48" s="6"/>
    </row>
    <row r="49" spans="1:5" s="3" customFormat="1" ht="15.75" x14ac:dyDescent="0.25">
      <c r="A49" s="52" t="s">
        <v>83</v>
      </c>
      <c r="B49" s="53"/>
      <c r="C49" s="16"/>
      <c r="D49" s="54"/>
      <c r="E49" s="17">
        <f>E16+E24+E33+E39-E46</f>
        <v>39608.5</v>
      </c>
    </row>
    <row r="50" spans="1:5" s="3" customFormat="1" ht="11.25" customHeight="1" x14ac:dyDescent="0.25">
      <c r="A50" s="34"/>
      <c r="B50" s="55" t="s">
        <v>84</v>
      </c>
      <c r="C50" s="6"/>
      <c r="D50" s="36"/>
      <c r="E50" s="6"/>
    </row>
    <row r="51" spans="1:5" ht="8.25" customHeight="1" x14ac:dyDescent="0.2">
      <c r="A51" s="27"/>
      <c r="B51" s="27"/>
      <c r="D51" s="27"/>
    </row>
    <row r="52" spans="1:5" s="7" customFormat="1" ht="22.5" customHeight="1" x14ac:dyDescent="0.25">
      <c r="A52" s="34" t="s">
        <v>70</v>
      </c>
      <c r="B52" s="35"/>
      <c r="C52" s="6"/>
      <c r="D52" s="36"/>
      <c r="E52" s="6"/>
    </row>
    <row r="53" spans="1:5" ht="30.75" customHeight="1" x14ac:dyDescent="0.2">
      <c r="A53" s="56"/>
      <c r="B53" s="57" t="s">
        <v>81</v>
      </c>
      <c r="C53" s="57"/>
      <c r="D53" s="57"/>
      <c r="E53" s="57"/>
    </row>
    <row r="54" spans="1:5" x14ac:dyDescent="0.2">
      <c r="A54" s="56"/>
      <c r="B54" s="58" t="s">
        <v>79</v>
      </c>
      <c r="C54" s="59"/>
      <c r="D54" s="59"/>
      <c r="E54" s="59"/>
    </row>
    <row r="55" spans="1:5" x14ac:dyDescent="0.2">
      <c r="A55" s="56"/>
      <c r="B55" s="60" t="s">
        <v>71</v>
      </c>
      <c r="C55" s="12" t="s">
        <v>75</v>
      </c>
      <c r="D55" s="60"/>
      <c r="E55" s="12">
        <f>$E$49/2</f>
        <v>19804.25</v>
      </c>
    </row>
    <row r="56" spans="1:5" x14ac:dyDescent="0.2">
      <c r="A56" s="60"/>
      <c r="B56" s="60" t="s">
        <v>72</v>
      </c>
      <c r="C56" s="12" t="s">
        <v>76</v>
      </c>
      <c r="D56" s="60"/>
      <c r="E56" s="12">
        <f>$E$49/3</f>
        <v>13202.833333333334</v>
      </c>
    </row>
    <row r="57" spans="1:5" x14ac:dyDescent="0.2">
      <c r="A57" s="60"/>
      <c r="B57" s="60" t="s">
        <v>73</v>
      </c>
      <c r="C57" s="12" t="s">
        <v>77</v>
      </c>
      <c r="D57" s="60"/>
      <c r="E57" s="12">
        <f>$E$49/4</f>
        <v>9902.125</v>
      </c>
    </row>
    <row r="58" spans="1:5" x14ac:dyDescent="0.2">
      <c r="A58" s="60"/>
      <c r="B58" s="60" t="s">
        <v>74</v>
      </c>
      <c r="C58" s="12" t="s">
        <v>78</v>
      </c>
      <c r="D58" s="60"/>
      <c r="E58" s="12">
        <f>$E$49/5</f>
        <v>7921.7</v>
      </c>
    </row>
    <row r="59" spans="1:5" ht="15" customHeight="1" x14ac:dyDescent="0.2">
      <c r="A59" s="56"/>
      <c r="B59" s="61" t="s">
        <v>80</v>
      </c>
      <c r="C59" s="61"/>
      <c r="D59" s="59"/>
      <c r="E59" s="59"/>
    </row>
    <row r="60" spans="1:5" x14ac:dyDescent="0.2">
      <c r="A60" s="56"/>
      <c r="B60" s="60" t="s">
        <v>71</v>
      </c>
      <c r="C60" s="12" t="s">
        <v>75</v>
      </c>
      <c r="D60" s="60"/>
      <c r="E60" s="12">
        <f>($E$49)/2*1.03</f>
        <v>20398.377500000002</v>
      </c>
    </row>
    <row r="61" spans="1:5" x14ac:dyDescent="0.2">
      <c r="A61" s="60"/>
      <c r="B61" s="60" t="s">
        <v>72</v>
      </c>
      <c r="C61" s="12" t="s">
        <v>76</v>
      </c>
      <c r="D61" s="60"/>
      <c r="E61" s="12">
        <f>($E$49)/3*1.03</f>
        <v>13598.918333333335</v>
      </c>
    </row>
    <row r="62" spans="1:5" x14ac:dyDescent="0.2">
      <c r="A62" s="60"/>
      <c r="B62" s="60" t="s">
        <v>73</v>
      </c>
      <c r="C62" s="12" t="s">
        <v>77</v>
      </c>
      <c r="D62" s="60"/>
      <c r="E62" s="12">
        <f>($E$49)/4*1.03</f>
        <v>10199.188750000001</v>
      </c>
    </row>
    <row r="63" spans="1:5" x14ac:dyDescent="0.2">
      <c r="A63" s="60"/>
      <c r="B63" s="60" t="s">
        <v>74</v>
      </c>
      <c r="C63" s="12" t="s">
        <v>78</v>
      </c>
      <c r="D63" s="60"/>
      <c r="E63" s="12">
        <f>($E$49)/5*1.03</f>
        <v>8159.3509999999997</v>
      </c>
    </row>
    <row r="64" spans="1:5" ht="40.5" customHeight="1" x14ac:dyDescent="0.2">
      <c r="A64" s="62" t="s">
        <v>82</v>
      </c>
      <c r="B64" s="62"/>
      <c r="C64" s="62"/>
      <c r="D64" s="62"/>
      <c r="E64" s="62"/>
    </row>
    <row r="65" spans="1:5" x14ac:dyDescent="0.2">
      <c r="A65" s="19" t="s">
        <v>9</v>
      </c>
      <c r="B65" s="19"/>
      <c r="C65" s="19"/>
      <c r="D65" s="19"/>
      <c r="E65" s="19"/>
    </row>
  </sheetData>
  <sheetProtection algorithmName="SHA-512" hashValue="KMVUNVM+mFWw6nTpBAgOxjUaXoVKbgBvbpFwQsQqmp9B5rclqWs9jvgsC2GWwUpJZJI+Qs1pNg/Za+GVVg39wg==" saltValue="zVZ6TO1J/ZAf2k6A71rmRA==" spinCount="100000" sheet="1" selectLockedCells="1"/>
  <mergeCells count="13">
    <mergeCell ref="B27:D27"/>
    <mergeCell ref="B19:D19"/>
    <mergeCell ref="B36:D36"/>
    <mergeCell ref="B59:C59"/>
    <mergeCell ref="A64:E64"/>
    <mergeCell ref="A65:E65"/>
    <mergeCell ref="B42:E42"/>
    <mergeCell ref="B53:E53"/>
    <mergeCell ref="A2:E2"/>
    <mergeCell ref="A3:E3"/>
    <mergeCell ref="A4:E4"/>
    <mergeCell ref="B6:E6"/>
    <mergeCell ref="A1:E1"/>
  </mergeCells>
  <phoneticPr fontId="24" type="noConversion"/>
  <hyperlinks>
    <hyperlink ref="B23" r:id="rId1" xr:uid="{7D7C34BF-5416-4E8E-B8C7-3EBA072091E9}"/>
    <hyperlink ref="D37" r:id="rId2" display="OPT OUT HERE" xr:uid="{1DA5E0FC-F642-4792-BF88-D294B56C0C29}"/>
    <hyperlink ref="D38" r:id="rId3" display="OPT OUT HERE" xr:uid="{B503D828-7F4F-446C-BC4F-10B43AC0741E}"/>
  </hyperlinks>
  <pageMargins left="0.7" right="0.7" top="0.75" bottom="0.75" header="0.3" footer="0.3"/>
  <pageSetup orientation="portrait" r:id="rId4"/>
  <rowBreaks count="1" manualBreakCount="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69697-D9B4-41CA-AECD-E7778E68D96E}">
  <dimension ref="A1:D33"/>
  <sheetViews>
    <sheetView topLeftCell="A6" workbookViewId="0">
      <selection activeCell="I6" sqref="I6"/>
    </sheetView>
  </sheetViews>
  <sheetFormatPr defaultRowHeight="15" x14ac:dyDescent="0.25"/>
  <cols>
    <col min="1" max="1" width="1.28515625" customWidth="1"/>
    <col min="2" max="2" width="30.28515625" bestFit="1" customWidth="1"/>
    <col min="3" max="4" width="18" customWidth="1"/>
  </cols>
  <sheetData>
    <row r="1" spans="1:4" ht="27.95" customHeight="1" x14ac:dyDescent="0.25">
      <c r="B1" s="63" t="s">
        <v>69</v>
      </c>
      <c r="C1" s="64"/>
      <c r="D1" s="64"/>
    </row>
    <row r="2" spans="1:4" x14ac:dyDescent="0.25">
      <c r="A2" s="11"/>
      <c r="B2" s="65" t="s">
        <v>68</v>
      </c>
      <c r="C2" s="65" t="s">
        <v>67</v>
      </c>
      <c r="D2" s="65" t="s">
        <v>66</v>
      </c>
    </row>
    <row r="3" spans="1:4" x14ac:dyDescent="0.25">
      <c r="B3" s="66" t="s">
        <v>65</v>
      </c>
      <c r="C3" s="64"/>
      <c r="D3" s="64"/>
    </row>
    <row r="4" spans="1:4" x14ac:dyDescent="0.25">
      <c r="B4" s="67" t="s">
        <v>64</v>
      </c>
      <c r="C4" s="68">
        <v>35311</v>
      </c>
      <c r="D4" s="68">
        <v>70622</v>
      </c>
    </row>
    <row r="5" spans="1:4" x14ac:dyDescent="0.25">
      <c r="B5" s="67" t="s">
        <v>63</v>
      </c>
      <c r="C5" s="68">
        <v>1400</v>
      </c>
      <c r="D5" s="68">
        <v>2800</v>
      </c>
    </row>
    <row r="6" spans="1:4" x14ac:dyDescent="0.25">
      <c r="B6" s="67" t="s">
        <v>62</v>
      </c>
      <c r="C6" s="68">
        <v>437</v>
      </c>
      <c r="D6" s="68">
        <v>874</v>
      </c>
    </row>
    <row r="7" spans="1:4" x14ac:dyDescent="0.25">
      <c r="B7" s="67" t="s">
        <v>12</v>
      </c>
      <c r="C7" s="68">
        <v>260</v>
      </c>
      <c r="D7" s="68">
        <v>520</v>
      </c>
    </row>
    <row r="8" spans="1:4" x14ac:dyDescent="0.25">
      <c r="B8" s="67" t="s">
        <v>11</v>
      </c>
      <c r="C8" s="68">
        <v>160</v>
      </c>
      <c r="D8" s="68">
        <v>320</v>
      </c>
    </row>
    <row r="9" spans="1:4" x14ac:dyDescent="0.25">
      <c r="B9" s="66" t="s">
        <v>61</v>
      </c>
      <c r="C9" s="64"/>
      <c r="D9" s="64"/>
    </row>
    <row r="10" spans="1:4" x14ac:dyDescent="0.25">
      <c r="B10" s="26"/>
      <c r="C10" s="26"/>
      <c r="D10" s="26"/>
    </row>
    <row r="11" spans="1:4" x14ac:dyDescent="0.25">
      <c r="B11" s="66" t="s">
        <v>60</v>
      </c>
      <c r="C11" s="64"/>
      <c r="D11" s="64"/>
    </row>
    <row r="12" spans="1:4" x14ac:dyDescent="0.25">
      <c r="B12" s="67" t="s">
        <v>55</v>
      </c>
      <c r="C12" s="68">
        <v>6759</v>
      </c>
      <c r="D12" s="68">
        <v>13518</v>
      </c>
    </row>
    <row r="13" spans="1:4" x14ac:dyDescent="0.25">
      <c r="B13" s="67" t="s">
        <v>54</v>
      </c>
      <c r="C13" s="68">
        <v>5819</v>
      </c>
      <c r="D13" s="68">
        <v>11638</v>
      </c>
    </row>
    <row r="14" spans="1:4" x14ac:dyDescent="0.25">
      <c r="B14" s="67" t="s">
        <v>59</v>
      </c>
      <c r="C14" s="68">
        <v>5603</v>
      </c>
      <c r="D14" s="68">
        <v>11206</v>
      </c>
    </row>
    <row r="15" spans="1:4" x14ac:dyDescent="0.25">
      <c r="B15" s="26"/>
      <c r="C15" s="26"/>
      <c r="D15" s="26"/>
    </row>
    <row r="16" spans="1:4" x14ac:dyDescent="0.25">
      <c r="B16" s="66" t="s">
        <v>58</v>
      </c>
      <c r="C16" s="64"/>
      <c r="D16" s="64"/>
    </row>
    <row r="17" spans="2:4" x14ac:dyDescent="0.25">
      <c r="B17" s="67" t="s">
        <v>57</v>
      </c>
      <c r="C17" s="68">
        <v>7542</v>
      </c>
      <c r="D17" s="68">
        <v>15084</v>
      </c>
    </row>
    <row r="18" spans="2:4" x14ac:dyDescent="0.25">
      <c r="B18" s="67" t="s">
        <v>56</v>
      </c>
      <c r="C18" s="68">
        <v>7231</v>
      </c>
      <c r="D18" s="68">
        <v>14462</v>
      </c>
    </row>
    <row r="19" spans="2:4" x14ac:dyDescent="0.25">
      <c r="B19" s="67" t="s">
        <v>55</v>
      </c>
      <c r="C19" s="68">
        <v>7060</v>
      </c>
      <c r="D19" s="68">
        <v>14120</v>
      </c>
    </row>
    <row r="20" spans="2:4" x14ac:dyDescent="0.25">
      <c r="B20" s="67" t="s">
        <v>54</v>
      </c>
      <c r="C20" s="68">
        <v>6632</v>
      </c>
      <c r="D20" s="68">
        <v>13264</v>
      </c>
    </row>
    <row r="21" spans="2:4" x14ac:dyDescent="0.25">
      <c r="B21" s="67" t="s">
        <v>53</v>
      </c>
      <c r="C21" s="68">
        <v>6040</v>
      </c>
      <c r="D21" s="68">
        <v>12080</v>
      </c>
    </row>
    <row r="22" spans="2:4" x14ac:dyDescent="0.25">
      <c r="B22" s="67" t="s">
        <v>52</v>
      </c>
      <c r="C22" s="68">
        <v>5603</v>
      </c>
      <c r="D22" s="68">
        <v>11206</v>
      </c>
    </row>
    <row r="23" spans="2:4" x14ac:dyDescent="0.25">
      <c r="B23" s="26"/>
      <c r="C23" s="26"/>
      <c r="D23" s="26"/>
    </row>
    <row r="24" spans="2:4" x14ac:dyDescent="0.25">
      <c r="B24" s="66" t="s">
        <v>51</v>
      </c>
      <c r="C24" s="64"/>
      <c r="D24" s="64"/>
    </row>
    <row r="25" spans="2:4" x14ac:dyDescent="0.25">
      <c r="B25" s="67" t="s">
        <v>50</v>
      </c>
      <c r="C25" s="68">
        <v>4390</v>
      </c>
      <c r="D25" s="68">
        <v>8780</v>
      </c>
    </row>
    <row r="26" spans="2:4" x14ac:dyDescent="0.25">
      <c r="B26" s="67" t="s">
        <v>49</v>
      </c>
      <c r="C26" s="68">
        <v>4190</v>
      </c>
      <c r="D26" s="68">
        <v>8380</v>
      </c>
    </row>
    <row r="27" spans="2:4" x14ac:dyDescent="0.25">
      <c r="B27" s="67" t="s">
        <v>1</v>
      </c>
      <c r="C27" s="68">
        <v>5695</v>
      </c>
      <c r="D27" s="68">
        <v>11390</v>
      </c>
    </row>
    <row r="28" spans="2:4" x14ac:dyDescent="0.25">
      <c r="B28" s="67" t="s">
        <v>48</v>
      </c>
      <c r="C28" s="68">
        <v>900</v>
      </c>
      <c r="D28" s="68">
        <v>1800</v>
      </c>
    </row>
    <row r="29" spans="2:4" x14ac:dyDescent="0.25">
      <c r="B29" s="26"/>
      <c r="C29" s="26"/>
      <c r="D29" s="26"/>
    </row>
    <row r="30" spans="2:4" x14ac:dyDescent="0.25">
      <c r="B30" s="66" t="s">
        <v>47</v>
      </c>
      <c r="C30" s="64"/>
      <c r="D30" s="64"/>
    </row>
    <row r="31" spans="2:4" x14ac:dyDescent="0.25">
      <c r="B31" s="67" t="s">
        <v>89</v>
      </c>
      <c r="C31" s="69">
        <v>1690.5</v>
      </c>
      <c r="D31" s="69">
        <v>3381</v>
      </c>
    </row>
    <row r="32" spans="2:4" x14ac:dyDescent="0.25">
      <c r="B32" s="67" t="s">
        <v>46</v>
      </c>
      <c r="C32" s="68">
        <v>350</v>
      </c>
      <c r="D32" s="68">
        <v>700</v>
      </c>
    </row>
    <row r="33" spans="2:4" x14ac:dyDescent="0.25">
      <c r="B33" s="67" t="s">
        <v>45</v>
      </c>
      <c r="C33" s="68">
        <v>188</v>
      </c>
      <c r="D33" s="26"/>
    </row>
  </sheetData>
  <mergeCells count="7">
    <mergeCell ref="B11:D11"/>
    <mergeCell ref="B3:D3"/>
    <mergeCell ref="B1:D1"/>
    <mergeCell ref="B9:D9"/>
    <mergeCell ref="B30:D30"/>
    <mergeCell ref="B24:D24"/>
    <mergeCell ref="B16:D16"/>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1afb6b3-1c8a-4d6e-acb8-4dfa99e94ae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7E468711B261C4ABDFE342C8DBA5C2B" ma:contentTypeVersion="8" ma:contentTypeDescription="Create a new document." ma:contentTypeScope="" ma:versionID="b8ecc3c8c2678d8c82378ec41acd6a91">
  <xsd:schema xmlns:xsd="http://www.w3.org/2001/XMLSchema" xmlns:xs="http://www.w3.org/2001/XMLSchema" xmlns:p="http://schemas.microsoft.com/office/2006/metadata/properties" xmlns:ns3="91afb6b3-1c8a-4d6e-acb8-4dfa99e94ae7" xmlns:ns4="85528165-acea-4955-9e3b-51401ccc918e" targetNamespace="http://schemas.microsoft.com/office/2006/metadata/properties" ma:root="true" ma:fieldsID="10c2d4044a93e4e06a806cbbadd6ecf0" ns3:_="" ns4:_="">
    <xsd:import namespace="91afb6b3-1c8a-4d6e-acb8-4dfa99e94ae7"/>
    <xsd:import namespace="85528165-acea-4955-9e3b-51401ccc918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afb6b3-1c8a-4d6e-acb8-4dfa99e94ae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528165-acea-4955-9e3b-51401ccc91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8DAFA8-B0B4-4CFC-A743-60AFF6060E9A}">
  <ds:schemaRefs>
    <ds:schemaRef ds:uri="http://purl.org/dc/terms/"/>
    <ds:schemaRef ds:uri="http://schemas.microsoft.com/office/2006/metadata/properties"/>
    <ds:schemaRef ds:uri="http://schemas.openxmlformats.org/package/2006/metadata/core-properties"/>
    <ds:schemaRef ds:uri="85528165-acea-4955-9e3b-51401ccc918e"/>
    <ds:schemaRef ds:uri="http://schemas.microsoft.com/office/2006/documentManagement/types"/>
    <ds:schemaRef ds:uri="http://purl.org/dc/dcmitype/"/>
    <ds:schemaRef ds:uri="91afb6b3-1c8a-4d6e-acb8-4dfa99e94ae7"/>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CB22F640-AA23-4348-B71C-C4D9B9782B7A}">
  <ds:schemaRefs>
    <ds:schemaRef ds:uri="http://schemas.microsoft.com/sharepoint/v3/contenttype/forms"/>
  </ds:schemaRefs>
</ds:datastoreItem>
</file>

<file path=customXml/itemProps3.xml><?xml version="1.0" encoding="utf-8"?>
<ds:datastoreItem xmlns:ds="http://schemas.openxmlformats.org/officeDocument/2006/customXml" ds:itemID="{B2AE63F4-BD16-48CF-95B0-350FCC7DD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afb6b3-1c8a-4d6e-acb8-4dfa99e94ae7"/>
    <ds:schemaRef ds:uri="85528165-acea-4955-9e3b-51401ccc91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Estimator Worksheet</vt:lpstr>
      <vt:lpstr>Reference Rates 2026-2027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2019-09-06T20:44:17Z</dcterms:created>
  <dcterms:modified xsi:type="dcterms:W3CDTF">2026-04-21T15:26:32Z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0x010100C7E468711B261C4ABDFE342C8DBA5C2B</vt:lpwstr>
  </property>
</Properties>
</file>