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9" documentId="13_ncr:1_{62ABC225-6D61-42CE-AEE1-FD107936E434}" xr6:coauthVersionLast="47" xr6:coauthVersionMax="47" xr10:uidLastSave="{E0285F72-A7AF-473D-980F-79410C26520D}"/>
  <workbookProtection workbookAlgorithmName="SHA-512" workbookHashValue="n+6FiMhDsDeSGT+iYATACRVyEG7aKnggE8r02se2cSgURfUOVdK7q9+elwSYIKCzcmM3OLCMPVwGNuuzP+gbmA==" workbookSaltValue="3NY1m9mfnLWwFFPrwa+doQ==" workbookSpinCount="100000" lockStructure="1"/>
  <bookViews>
    <workbookView xWindow="2430" yWindow="945" windowWidth="23295" windowHeight="1390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F13" i="1"/>
  <c r="F11" i="1"/>
  <c r="F18" i="1"/>
  <c r="F20" i="1"/>
  <c r="F19" i="1"/>
  <c r="E19" i="1" l="1"/>
  <c r="E18" i="1"/>
  <c r="E17" i="1"/>
  <c r="F17" i="1" s="1"/>
  <c r="F10" i="1"/>
  <c r="F9" i="1"/>
  <c r="F8" i="1"/>
  <c r="F30" i="1"/>
  <c r="F14" i="1" l="1"/>
  <c r="F21" i="1"/>
  <c r="F32" i="1" l="1"/>
  <c r="F37" i="1" s="1"/>
  <c r="F38" i="1" l="1"/>
  <c r="F35" i="1"/>
  <c r="F36" i="1"/>
</calcChain>
</file>

<file path=xl/sharedStrings.xml><?xml version="1.0" encoding="utf-8"?>
<sst xmlns="http://schemas.openxmlformats.org/spreadsheetml/2006/main" count="49" uniqueCount="44">
  <si>
    <t>TULANE UNIVERSITY ACCOUNTS RECEIVABLE</t>
  </si>
  <si>
    <t>Installment Prepayment Plan Worksheet</t>
  </si>
  <si>
    <t>Calculated
Amount</t>
  </si>
  <si>
    <t xml:space="preserve">     TOTAL TUITION</t>
  </si>
  <si>
    <t>FEES (Mandatory)</t>
  </si>
  <si>
    <t>BS All Degrees &amp; 
Departments</t>
  </si>
  <si>
    <t xml:space="preserve">     TOTAL FEES</t>
  </si>
  <si>
    <t>Health Insurance</t>
  </si>
  <si>
    <t>Deductions</t>
  </si>
  <si>
    <t xml:space="preserve">     TOTAL DEDUCTIONS</t>
  </si>
  <si>
    <t xml:space="preserve">     TIPP Total</t>
  </si>
  <si>
    <t>Payment Options</t>
  </si>
  <si>
    <t>Rates are PER SEMESTER</t>
  </si>
  <si>
    <t>Academic Support Services Fee   (per Hour)</t>
  </si>
  <si>
    <t>ENTER: 
Credit Hours</t>
  </si>
  <si>
    <t>Enter:</t>
  </si>
  <si>
    <t xml:space="preserve"> --&gt;</t>
  </si>
  <si>
    <t>Other Credits (Do Not Include Stipends)</t>
  </si>
  <si>
    <t>Total of Grants and Scholarships per Term</t>
  </si>
  <si>
    <t>Loans (Received or Applied for) per Term</t>
  </si>
  <si>
    <t>2 month plan -  Monthly Payment Amount</t>
  </si>
  <si>
    <t>3 month plan -  Monthly Payment Amount</t>
  </si>
  <si>
    <t>4 month plan -  Monthly Payment Amount</t>
  </si>
  <si>
    <t>5 month plan -  Monthly Payment Amount</t>
  </si>
  <si>
    <t>** PLEASE PRINT COMPLETED WORKSHEET FOR YOUR RECORD.  THIS INFORMATION IS NOT STORED ONLINE. **</t>
  </si>
  <si>
    <t>Maximum</t>
  </si>
  <si>
    <t>not applicable</t>
  </si>
  <si>
    <t>Grad Certificate in River Science &amp; Engineering</t>
  </si>
  <si>
    <r>
      <t xml:space="preserve">Tuition by Degree Program
</t>
    </r>
    <r>
      <rPr>
        <b/>
        <i/>
        <sz val="11"/>
        <color theme="1"/>
        <rFont val="Calibri"/>
        <family val="2"/>
        <scheme val="minor"/>
      </rPr>
      <t xml:space="preserve">Enter your total registered credit hours corresponding to your primary degree program </t>
    </r>
    <r>
      <rPr>
        <b/>
        <sz val="11"/>
        <color theme="1"/>
        <rFont val="Calibri"/>
        <family val="2"/>
        <scheme val="minor"/>
      </rPr>
      <t xml:space="preserve"> --&gt;</t>
    </r>
  </si>
  <si>
    <t>Per Hour</t>
  </si>
  <si>
    <t>Part-time or Per Hour</t>
  </si>
  <si>
    <t>Full-time or Maximum</t>
  </si>
  <si>
    <t>Campus Health Fee (full-time only)</t>
  </si>
  <si>
    <t>Based upon Enrollment and Due Dates</t>
  </si>
  <si>
    <t>Recreation Center Fee (full-time only)</t>
  </si>
  <si>
    <t>Payment may be made online by electronic check from a checking or savings account with no fee, or by credit card (a non-refundable 2.95%, minimum $3.00, service fee is added to credit card payments).
Please select the Payment Plans Tab and follow subsequent instructions. Should you have questions or need assistance, please contact Accounts Receivable at acctrec@tulane.edu or call (504) 865-5368.</t>
  </si>
  <si>
    <t xml:space="preserve">Health Insurance </t>
  </si>
  <si>
    <t>Graduate Science &amp; Engineering - Fall 2025 &amp; Spring 2026</t>
  </si>
  <si>
    <t>All Doctoral Programs Science &amp; Engineering</t>
  </si>
  <si>
    <t>Online Master of Science Program</t>
  </si>
  <si>
    <t>All Master of Science Programs, except 4 + 1, Online, Tulane Graduate Direct. &amp; Futurense</t>
  </si>
  <si>
    <t>4 + 1 Masters. 5th Year</t>
  </si>
  <si>
    <t>Tulane Graduate Direct Students, Futurense Students</t>
  </si>
  <si>
    <t>Student Activity Fee ($93&lt; 12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</si>
</sst>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theme="1"/>
      <name val="Arial"/>
      <family val="2"/>
    </font>
    <font>
      <i/>
      <sz val="10"/>
      <color theme="1"/>
      <name val="Calibri"/>
      <family val="2"/>
      <scheme val="minor"/>
    </font>
    <font>
      <b/>
      <sz val="11"/>
      <color theme="1"/>
      <name val="Arial"/>
      <family val="2"/>
    </font>
    <font>
      <b/>
      <i/>
      <sz val="11"/>
      <color theme="1"/>
      <name val="Calibri"/>
      <family val="2"/>
      <scheme val="minor"/>
    </font>
    <font>
      <i/>
      <sz val="8"/>
      <color theme="1"/>
      <name val="Calibri"/>
      <family val="2"/>
      <scheme val="minor"/>
    </font>
    <font>
      <sz val="10"/>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s>
  <borders count="10">
    <border>
      <left/>
      <right/>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44" fontId="6" fillId="0" borderId="0" xfId="1" applyFont="1" applyAlignment="1" applyProtection="1">
      <alignment horizontal="center" wrapText="1"/>
    </xf>
    <xf numFmtId="44" fontId="4" fillId="0" borderId="0" xfId="1" applyFont="1" applyFill="1" applyProtection="1"/>
    <xf numFmtId="44" fontId="4" fillId="0" borderId="0" xfId="1" applyFont="1" applyAlignment="1" applyProtection="1">
      <alignment horizontal="center" wrapText="1"/>
    </xf>
    <xf numFmtId="44" fontId="6" fillId="0" borderId="0" xfId="1" applyFont="1" applyFill="1" applyBorder="1" applyProtection="1"/>
    <xf numFmtId="0" fontId="4" fillId="0" borderId="0" xfId="1" applyNumberFormat="1" applyFont="1" applyAlignment="1" applyProtection="1">
      <alignment horizontal="center"/>
    </xf>
    <xf numFmtId="44" fontId="4" fillId="0" borderId="0" xfId="1" applyFont="1" applyAlignment="1" applyProtection="1">
      <alignment horizontal="center"/>
    </xf>
    <xf numFmtId="44" fontId="6" fillId="2" borderId="0" xfId="1" applyFont="1" applyFill="1" applyProtection="1"/>
    <xf numFmtId="44" fontId="4" fillId="0" borderId="0" xfId="1" applyFont="1" applyProtection="1"/>
    <xf numFmtId="0" fontId="6" fillId="2" borderId="0" xfId="1" applyNumberFormat="1" applyFont="1" applyFill="1" applyAlignment="1" applyProtection="1">
      <alignment horizontal="center"/>
    </xf>
    <xf numFmtId="44" fontId="4" fillId="2" borderId="0" xfId="1" applyFont="1" applyFill="1" applyProtection="1"/>
    <xf numFmtId="0" fontId="4" fillId="2" borderId="0" xfId="1" applyNumberFormat="1" applyFont="1" applyFill="1" applyAlignment="1" applyProtection="1">
      <alignment horizontal="center"/>
    </xf>
    <xf numFmtId="44" fontId="6" fillId="0" borderId="0" xfId="1" applyFont="1" applyFill="1" applyProtection="1"/>
    <xf numFmtId="0" fontId="6" fillId="0" borderId="0" xfId="1" applyNumberFormat="1" applyFont="1" applyFill="1" applyAlignment="1" applyProtection="1">
      <alignment horizontal="center"/>
    </xf>
    <xf numFmtId="44" fontId="2" fillId="2" borderId="0" xfId="1" applyFont="1" applyFill="1" applyProtection="1"/>
    <xf numFmtId="0" fontId="2" fillId="2" borderId="0" xfId="1" applyNumberFormat="1" applyFont="1" applyFill="1" applyAlignment="1" applyProtection="1">
      <alignment horizontal="center"/>
    </xf>
    <xf numFmtId="44" fontId="2" fillId="2" borderId="1" xfId="1" applyFont="1" applyFill="1" applyBorder="1" applyProtection="1"/>
    <xf numFmtId="44" fontId="4" fillId="0" borderId="0" xfId="1" applyFont="1" applyBorder="1" applyProtection="1"/>
    <xf numFmtId="44" fontId="6" fillId="2" borderId="2" xfId="1" applyFont="1" applyFill="1" applyBorder="1" applyProtection="1"/>
    <xf numFmtId="44" fontId="6" fillId="0" borderId="0" xfId="1" applyFont="1" applyAlignment="1" applyProtection="1">
      <alignment horizontal="center" vertical="center" wrapText="1"/>
    </xf>
    <xf numFmtId="44" fontId="6" fillId="2" borderId="4" xfId="1" applyFont="1" applyFill="1" applyBorder="1" applyProtection="1">
      <protection locked="0"/>
    </xf>
    <xf numFmtId="44" fontId="4" fillId="0" borderId="3" xfId="1" applyFont="1" applyBorder="1" applyProtection="1">
      <protection locked="0"/>
    </xf>
    <xf numFmtId="44" fontId="4" fillId="0" borderId="4" xfId="1" applyFont="1" applyBorder="1" applyProtection="1">
      <protection locked="0"/>
    </xf>
    <xf numFmtId="44" fontId="6" fillId="2" borderId="6" xfId="1" applyFont="1" applyFill="1" applyBorder="1" applyProtection="1"/>
    <xf numFmtId="44" fontId="3" fillId="0" borderId="0" xfId="1" applyFont="1" applyAlignment="1" applyProtection="1"/>
    <xf numFmtId="44" fontId="2" fillId="0" borderId="0" xfId="1" applyFont="1" applyAlignment="1" applyProtection="1"/>
    <xf numFmtId="44" fontId="2" fillId="0" borderId="0" xfId="1" applyFont="1" applyAlignment="1" applyProtection="1">
      <alignment horizontal="center"/>
    </xf>
    <xf numFmtId="44" fontId="5" fillId="0" borderId="0" xfId="1" applyFont="1" applyAlignment="1" applyProtection="1"/>
    <xf numFmtId="44" fontId="11" fillId="0" borderId="8" xfId="1" applyFont="1" applyBorder="1" applyAlignment="1" applyProtection="1">
      <alignment horizontal="center" vertical="center"/>
    </xf>
    <xf numFmtId="44" fontId="4" fillId="0" borderId="7" xfId="1" applyFont="1" applyBorder="1" applyAlignment="1" applyProtection="1">
      <alignment horizontal="center" vertical="center"/>
    </xf>
    <xf numFmtId="44" fontId="4" fillId="0" borderId="8" xfId="1" applyFont="1" applyBorder="1" applyAlignment="1" applyProtection="1">
      <alignment horizontal="center" vertical="center"/>
    </xf>
    <xf numFmtId="0" fontId="4" fillId="0" borderId="3" xfId="1" applyNumberFormat="1" applyFont="1" applyBorder="1" applyAlignment="1" applyProtection="1">
      <alignment horizontal="center" vertical="center"/>
      <protection locked="0"/>
    </xf>
    <xf numFmtId="44" fontId="4" fillId="0" borderId="9" xfId="1" applyFont="1" applyFill="1" applyBorder="1" applyAlignment="1" applyProtection="1">
      <alignment vertical="center"/>
    </xf>
    <xf numFmtId="44" fontId="11" fillId="0" borderId="0" xfId="1" applyFont="1" applyBorder="1" applyAlignment="1" applyProtection="1">
      <alignment horizontal="center" vertical="center"/>
    </xf>
    <xf numFmtId="44" fontId="6" fillId="4" borderId="5" xfId="1" applyFont="1" applyFill="1" applyBorder="1" applyAlignment="1" applyProtection="1">
      <alignment horizontal="center"/>
    </xf>
    <xf numFmtId="0" fontId="12" fillId="0" borderId="0" xfId="1" applyNumberFormat="1" applyFont="1" applyAlignment="1" applyProtection="1">
      <alignment horizontal="center"/>
    </xf>
    <xf numFmtId="0" fontId="6" fillId="4" borderId="5" xfId="1" applyNumberFormat="1" applyFont="1" applyFill="1" applyBorder="1" applyAlignment="1" applyProtection="1">
      <alignment horizontal="center" vertical="center" wrapText="1"/>
    </xf>
    <xf numFmtId="8" fontId="4" fillId="0" borderId="7" xfId="1" applyNumberFormat="1" applyFont="1" applyBorder="1" applyAlignment="1" applyProtection="1">
      <alignment horizontal="center" vertical="center"/>
    </xf>
    <xf numFmtId="8" fontId="4" fillId="0" borderId="8" xfId="1" applyNumberFormat="1" applyFont="1" applyBorder="1" applyAlignment="1" applyProtection="1">
      <alignment horizontal="center" vertical="center"/>
    </xf>
    <xf numFmtId="0" fontId="4" fillId="0" borderId="0" xfId="0" applyFont="1"/>
    <xf numFmtId="0" fontId="3" fillId="0" borderId="0" xfId="0" applyFont="1" applyAlignment="1">
      <alignment horizontal="center"/>
    </xf>
    <xf numFmtId="0" fontId="2" fillId="0" borderId="0" xfId="0" applyFont="1" applyAlignment="1">
      <alignment horizontal="center"/>
    </xf>
    <xf numFmtId="0" fontId="5" fillId="0" borderId="0" xfId="0" applyFont="1"/>
    <xf numFmtId="0" fontId="6" fillId="0" borderId="0" xfId="0" applyFont="1" applyAlignment="1">
      <alignment horizontal="center"/>
    </xf>
    <xf numFmtId="0" fontId="4" fillId="0" borderId="0" xfId="0" applyFont="1" applyAlignment="1">
      <alignment horizontal="center"/>
    </xf>
    <xf numFmtId="0" fontId="7" fillId="2" borderId="0" xfId="0" applyFont="1" applyFill="1"/>
    <xf numFmtId="0" fontId="6" fillId="2" borderId="0" xfId="0" applyFont="1" applyFill="1"/>
    <xf numFmtId="0" fontId="6" fillId="0" borderId="0" xfId="0" applyFont="1"/>
    <xf numFmtId="0" fontId="7" fillId="0" borderId="0" xfId="0" applyFont="1"/>
    <xf numFmtId="0" fontId="6" fillId="2" borderId="0" xfId="0" applyFont="1" applyFill="1" applyAlignment="1">
      <alignment horizontal="center" vertical="center"/>
    </xf>
    <xf numFmtId="0" fontId="4" fillId="0" borderId="0" xfId="0" applyFont="1" applyAlignment="1">
      <alignment horizontal="right"/>
    </xf>
    <xf numFmtId="0" fontId="12" fillId="0" borderId="0" xfId="0" applyFont="1" applyAlignment="1">
      <alignment horizontal="center"/>
    </xf>
    <xf numFmtId="0" fontId="8" fillId="0" borderId="0" xfId="0" applyFont="1"/>
    <xf numFmtId="0" fontId="0" fillId="0" borderId="0" xfId="0" applyAlignment="1">
      <alignment horizontal="center" wrapText="1"/>
    </xf>
    <xf numFmtId="0" fontId="4" fillId="2" borderId="0" xfId="0" applyFont="1" applyFill="1" applyAlignment="1">
      <alignment horizontal="right"/>
    </xf>
    <xf numFmtId="0" fontId="9" fillId="2" borderId="0" xfId="0" applyFont="1" applyFill="1"/>
    <xf numFmtId="0" fontId="2" fillId="2" borderId="0" xfId="0" applyFont="1" applyFill="1"/>
    <xf numFmtId="44" fontId="2" fillId="0" borderId="0" xfId="0" applyNumberFormat="1" applyFont="1"/>
    <xf numFmtId="0" fontId="2" fillId="0" borderId="0" xfId="0" applyFont="1"/>
    <xf numFmtId="0" fontId="6" fillId="3" borderId="0" xfId="0" applyFont="1" applyFill="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4" fillId="0" borderId="7" xfId="0" applyFont="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2" xfId="0" applyFont="1" applyBorder="1" applyAlignment="1">
      <alignment horizontal="right" vertical="center" wrapText="1"/>
    </xf>
    <xf numFmtId="0" fontId="4" fillId="0" borderId="9" xfId="0" applyFont="1" applyBorder="1" applyAlignment="1">
      <alignment horizontal="right" vertical="center" wrapText="1"/>
    </xf>
    <xf numFmtId="0" fontId="4" fillId="0" borderId="8" xfId="0" applyFont="1" applyBorder="1" applyAlignment="1">
      <alignment horizontal="right"/>
    </xf>
    <xf numFmtId="0" fontId="4" fillId="0" borderId="9"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251461</xdr:colOff>
      <xdr:row>1</xdr:row>
      <xdr:rowOff>28575</xdr:rowOff>
    </xdr:from>
    <xdr:to>
      <xdr:col>0</xdr:col>
      <xdr:colOff>841535</xdr:colOff>
      <xdr:row>6</xdr:row>
      <xdr:rowOff>37148</xdr:rowOff>
    </xdr:to>
    <xdr:pic>
      <xdr:nvPicPr>
        <xdr:cNvPr id="3" name="Picture 2" descr="Z:\TouchNet Project\Payment Plan Project\TU Shield.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1" y="241935"/>
          <a:ext cx="590074" cy="84677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workbookViewId="0">
      <selection activeCell="E8" sqref="E8"/>
    </sheetView>
  </sheetViews>
  <sheetFormatPr defaultColWidth="9.140625" defaultRowHeight="12.75" x14ac:dyDescent="0.2"/>
  <cols>
    <col min="1" max="1" width="16.42578125" style="39" customWidth="1"/>
    <col min="2" max="2" width="38.7109375" style="39" customWidth="1"/>
    <col min="3" max="4" width="11" style="8" bestFit="1" customWidth="1"/>
    <col min="5" max="5" width="6.5703125" style="5" bestFit="1" customWidth="1"/>
    <col min="6" max="6" width="11.42578125" style="8" bestFit="1" customWidth="1"/>
    <col min="7" max="7" width="11.5703125" style="39" bestFit="1" customWidth="1"/>
    <col min="8" max="8" width="11" style="39" bestFit="1" customWidth="1"/>
    <col min="9" max="16384" width="9.140625" style="39"/>
  </cols>
  <sheetData>
    <row r="1" spans="1:8" ht="17.25" customHeight="1" x14ac:dyDescent="0.2">
      <c r="A1" s="59" t="s">
        <v>24</v>
      </c>
      <c r="B1" s="59"/>
      <c r="C1" s="59"/>
      <c r="D1" s="59"/>
      <c r="E1" s="59"/>
      <c r="F1" s="59"/>
    </row>
    <row r="2" spans="1:8" ht="15.75" x14ac:dyDescent="0.25">
      <c r="A2" s="60"/>
      <c r="B2" s="60" t="s">
        <v>0</v>
      </c>
      <c r="C2" s="60"/>
      <c r="D2" s="60"/>
      <c r="E2" s="40"/>
      <c r="F2" s="24"/>
    </row>
    <row r="3" spans="1:8" ht="15" customHeight="1" x14ac:dyDescent="0.25">
      <c r="A3" s="60"/>
      <c r="B3" s="61" t="s">
        <v>1</v>
      </c>
      <c r="C3" s="61"/>
      <c r="D3" s="61"/>
      <c r="E3" s="41"/>
      <c r="F3" s="25"/>
    </row>
    <row r="4" spans="1:8" ht="15" customHeight="1" x14ac:dyDescent="0.25">
      <c r="A4" s="60"/>
      <c r="B4" s="61" t="s">
        <v>37</v>
      </c>
      <c r="C4" s="61"/>
      <c r="D4" s="61"/>
      <c r="E4" s="41"/>
      <c r="F4" s="25"/>
    </row>
    <row r="5" spans="1:8" ht="6" customHeight="1" x14ac:dyDescent="0.25">
      <c r="A5" s="60"/>
      <c r="B5" s="41"/>
      <c r="C5" s="41"/>
      <c r="D5" s="41"/>
      <c r="E5" s="41"/>
      <c r="F5" s="26"/>
    </row>
    <row r="6" spans="1:8" ht="13.5" thickBot="1" x14ac:dyDescent="0.25">
      <c r="A6" s="60"/>
      <c r="B6" s="62" t="s">
        <v>12</v>
      </c>
      <c r="C6" s="62"/>
      <c r="D6" s="62"/>
      <c r="E6" s="42"/>
      <c r="F6" s="27"/>
    </row>
    <row r="7" spans="1:8" s="43" customFormat="1" ht="45.6" customHeight="1" x14ac:dyDescent="0.2">
      <c r="A7" s="65" t="s">
        <v>28</v>
      </c>
      <c r="B7" s="65"/>
      <c r="C7" s="19" t="s">
        <v>29</v>
      </c>
      <c r="D7" s="19" t="s">
        <v>25</v>
      </c>
      <c r="E7" s="36" t="s">
        <v>14</v>
      </c>
      <c r="F7" s="19" t="s">
        <v>2</v>
      </c>
    </row>
    <row r="8" spans="1:8" x14ac:dyDescent="0.2">
      <c r="A8" s="66" t="s">
        <v>38</v>
      </c>
      <c r="B8" s="66"/>
      <c r="C8" s="29">
        <v>3612</v>
      </c>
      <c r="D8" s="30">
        <v>32502</v>
      </c>
      <c r="E8" s="31">
        <v>0</v>
      </c>
      <c r="F8" s="32">
        <f>IF(E8&lt;9,C8*E8,D8)</f>
        <v>0</v>
      </c>
      <c r="G8" s="44"/>
      <c r="H8" s="3"/>
    </row>
    <row r="9" spans="1:8" ht="34.9" customHeight="1" x14ac:dyDescent="0.2">
      <c r="A9" s="69" t="s">
        <v>40</v>
      </c>
      <c r="B9" s="70"/>
      <c r="C9" s="37">
        <v>2128</v>
      </c>
      <c r="D9" s="38">
        <v>17035</v>
      </c>
      <c r="E9" s="31">
        <v>0</v>
      </c>
      <c r="F9" s="32">
        <f>IF(E9&lt;9,C9*E9,D9)</f>
        <v>0</v>
      </c>
      <c r="G9" s="44"/>
      <c r="H9" s="3"/>
    </row>
    <row r="10" spans="1:8" ht="15" customHeight="1" x14ac:dyDescent="0.2">
      <c r="A10" s="71" t="s">
        <v>41</v>
      </c>
      <c r="B10" s="72"/>
      <c r="C10" s="37">
        <v>2128</v>
      </c>
      <c r="D10" s="38">
        <v>13117</v>
      </c>
      <c r="E10" s="31">
        <v>0</v>
      </c>
      <c r="F10" s="32">
        <f>IF(E10&lt;9,C10*E10,D10)</f>
        <v>0</v>
      </c>
      <c r="G10" s="44"/>
      <c r="H10" s="3"/>
    </row>
    <row r="11" spans="1:8" ht="14.45" customHeight="1" x14ac:dyDescent="0.2">
      <c r="A11" s="66" t="s">
        <v>39</v>
      </c>
      <c r="B11" s="66"/>
      <c r="C11" s="29">
        <v>2128</v>
      </c>
      <c r="D11" s="28" t="s">
        <v>26</v>
      </c>
      <c r="E11" s="31">
        <v>0</v>
      </c>
      <c r="F11" s="32">
        <f>C11*E11</f>
        <v>0</v>
      </c>
      <c r="G11" s="44"/>
      <c r="H11" s="3"/>
    </row>
    <row r="12" spans="1:8" x14ac:dyDescent="0.2">
      <c r="A12" s="66" t="s">
        <v>42</v>
      </c>
      <c r="B12" s="66"/>
      <c r="C12" s="29">
        <v>2128</v>
      </c>
      <c r="D12" s="28" t="s">
        <v>26</v>
      </c>
      <c r="E12" s="31">
        <v>0</v>
      </c>
      <c r="F12" s="32">
        <f t="shared" ref="F12:F13" si="0">C12*E12</f>
        <v>0</v>
      </c>
      <c r="G12" s="44"/>
      <c r="H12" s="3"/>
    </row>
    <row r="13" spans="1:8" x14ac:dyDescent="0.2">
      <c r="A13" s="66" t="s">
        <v>27</v>
      </c>
      <c r="B13" s="66"/>
      <c r="C13" s="29">
        <v>1055</v>
      </c>
      <c r="D13" s="28" t="s">
        <v>26</v>
      </c>
      <c r="E13" s="31">
        <v>0</v>
      </c>
      <c r="F13" s="32">
        <f t="shared" si="0"/>
        <v>0</v>
      </c>
      <c r="G13" s="44"/>
      <c r="H13" s="3"/>
    </row>
    <row r="14" spans="1:8" s="47" customFormat="1" x14ac:dyDescent="0.2">
      <c r="A14" s="45"/>
      <c r="B14" s="46" t="s">
        <v>3</v>
      </c>
      <c r="C14" s="7"/>
      <c r="D14" s="7"/>
      <c r="E14" s="9"/>
      <c r="F14" s="23">
        <f>SUM(F8:F13)</f>
        <v>0</v>
      </c>
    </row>
    <row r="15" spans="1:8" s="47" customFormat="1" ht="6.75" customHeight="1" x14ac:dyDescent="0.2">
      <c r="A15" s="48"/>
      <c r="C15" s="12"/>
      <c r="D15" s="12"/>
      <c r="E15" s="13"/>
      <c r="F15" s="4"/>
    </row>
    <row r="16" spans="1:8" ht="25.5" x14ac:dyDescent="0.2">
      <c r="A16" s="49" t="s">
        <v>4</v>
      </c>
      <c r="C16" s="19" t="s">
        <v>30</v>
      </c>
      <c r="D16" s="19" t="s">
        <v>31</v>
      </c>
      <c r="F16" s="2"/>
      <c r="G16" s="44"/>
      <c r="H16" s="3"/>
    </row>
    <row r="17" spans="1:10" ht="25.5" customHeight="1" x14ac:dyDescent="0.2">
      <c r="A17" s="64" t="s">
        <v>5</v>
      </c>
      <c r="B17" s="50" t="s">
        <v>13</v>
      </c>
      <c r="C17" s="6">
        <v>44.5</v>
      </c>
      <c r="D17" s="6">
        <v>400</v>
      </c>
      <c r="E17" s="51">
        <f>SUM(E8:E13)</f>
        <v>0</v>
      </c>
      <c r="F17" s="2">
        <f>IF(E17&lt;9,C17*E17,D17)</f>
        <v>0</v>
      </c>
      <c r="G17" s="8"/>
    </row>
    <row r="18" spans="1:10" s="52" customFormat="1" ht="12.75" customHeight="1" x14ac:dyDescent="0.2">
      <c r="A18" s="64"/>
      <c r="B18" s="50" t="s">
        <v>43</v>
      </c>
      <c r="C18" s="6">
        <v>93</v>
      </c>
      <c r="D18" s="6">
        <v>140</v>
      </c>
      <c r="E18" s="35">
        <f>SUM(E8:E13)</f>
        <v>0</v>
      </c>
      <c r="F18" s="2">
        <f>IF(SUM(E8,E9,E10,E12)&gt;0,IF(SUM(E8,E9,E10,E12)&lt;9,C18,D18),0)</f>
        <v>0</v>
      </c>
      <c r="G18" s="8"/>
      <c r="H18" s="39"/>
      <c r="I18" s="39"/>
      <c r="J18" s="39"/>
    </row>
    <row r="19" spans="1:10" ht="12.75" customHeight="1" x14ac:dyDescent="0.2">
      <c r="A19" s="64"/>
      <c r="B19" s="50" t="s">
        <v>32</v>
      </c>
      <c r="C19" s="33" t="s">
        <v>26</v>
      </c>
      <c r="D19" s="6">
        <v>416</v>
      </c>
      <c r="E19" s="35">
        <f>SUM(E8:E13)</f>
        <v>0</v>
      </c>
      <c r="F19" s="2">
        <f>IF((E8+E9+E10+E12)&gt;8.99,D19,0)</f>
        <v>0</v>
      </c>
      <c r="G19" s="44"/>
      <c r="H19" s="3"/>
    </row>
    <row r="20" spans="1:10" s="52" customFormat="1" ht="12.75" customHeight="1" x14ac:dyDescent="0.25">
      <c r="A20" s="53"/>
      <c r="B20" s="50" t="s">
        <v>34</v>
      </c>
      <c r="C20" s="33" t="s">
        <v>26</v>
      </c>
      <c r="D20" s="6">
        <v>247</v>
      </c>
      <c r="E20" s="35"/>
      <c r="F20" s="2">
        <f>IF((E8+E9+E10+E12)&gt;8.99,D20,0)</f>
        <v>0</v>
      </c>
      <c r="G20" s="8"/>
      <c r="H20" s="39"/>
      <c r="I20" s="39"/>
      <c r="J20" s="39"/>
    </row>
    <row r="21" spans="1:10" s="47" customFormat="1" x14ac:dyDescent="0.2">
      <c r="A21" s="46"/>
      <c r="B21" s="46" t="s">
        <v>6</v>
      </c>
      <c r="C21" s="7"/>
      <c r="D21" s="7"/>
      <c r="E21" s="9"/>
      <c r="F21" s="18">
        <f>SUM(F17:F20)</f>
        <v>0</v>
      </c>
      <c r="G21" s="43"/>
      <c r="H21" s="1"/>
    </row>
    <row r="22" spans="1:10" ht="13.5" thickBot="1" x14ac:dyDescent="0.25">
      <c r="A22" s="47"/>
      <c r="F22" s="2"/>
      <c r="G22" s="44"/>
      <c r="H22" s="3"/>
    </row>
    <row r="23" spans="1:10" s="47" customFormat="1" ht="15" x14ac:dyDescent="0.25">
      <c r="A23"/>
      <c r="B23"/>
      <c r="C23"/>
      <c r="D23"/>
      <c r="E23"/>
      <c r="F23" s="34" t="s">
        <v>15</v>
      </c>
    </row>
    <row r="24" spans="1:10" ht="13.5" thickBot="1" x14ac:dyDescent="0.25">
      <c r="A24" s="45" t="s">
        <v>7</v>
      </c>
      <c r="B24" s="54" t="s">
        <v>36</v>
      </c>
      <c r="C24" s="10">
        <v>1690.5</v>
      </c>
      <c r="D24" s="10"/>
      <c r="E24" s="11" t="s">
        <v>16</v>
      </c>
      <c r="F24" s="20">
        <v>0</v>
      </c>
    </row>
    <row r="25" spans="1:10" ht="13.5" thickBot="1" x14ac:dyDescent="0.25">
      <c r="A25" s="48"/>
    </row>
    <row r="26" spans="1:10" s="47" customFormat="1" x14ac:dyDescent="0.2">
      <c r="A26" s="48"/>
      <c r="C26" s="12"/>
      <c r="D26" s="12"/>
      <c r="E26" s="13"/>
      <c r="F26" s="34" t="s">
        <v>15</v>
      </c>
    </row>
    <row r="27" spans="1:10" x14ac:dyDescent="0.2">
      <c r="A27" s="45" t="s">
        <v>8</v>
      </c>
      <c r="B27" s="50" t="s">
        <v>18</v>
      </c>
      <c r="F27" s="21">
        <v>0</v>
      </c>
    </row>
    <row r="28" spans="1:10" x14ac:dyDescent="0.2">
      <c r="A28" s="48"/>
      <c r="B28" s="50" t="s">
        <v>19</v>
      </c>
      <c r="F28" s="21">
        <v>0</v>
      </c>
    </row>
    <row r="29" spans="1:10" ht="13.5" thickBot="1" x14ac:dyDescent="0.25">
      <c r="A29" s="48"/>
      <c r="B29" s="50" t="s">
        <v>17</v>
      </c>
      <c r="F29" s="22">
        <v>0</v>
      </c>
    </row>
    <row r="30" spans="1:10" s="47" customFormat="1" x14ac:dyDescent="0.2">
      <c r="A30" s="46"/>
      <c r="B30" s="46" t="s">
        <v>9</v>
      </c>
      <c r="C30" s="7"/>
      <c r="D30" s="7"/>
      <c r="E30" s="9"/>
      <c r="F30" s="23">
        <f>SUM(F27:F29)</f>
        <v>0</v>
      </c>
    </row>
    <row r="31" spans="1:10" x14ac:dyDescent="0.2">
      <c r="A31" s="48"/>
    </row>
    <row r="32" spans="1:10" s="58" customFormat="1" ht="15.75" thickBot="1" x14ac:dyDescent="0.3">
      <c r="A32" s="55"/>
      <c r="B32" s="56" t="s">
        <v>10</v>
      </c>
      <c r="C32" s="14"/>
      <c r="D32" s="14"/>
      <c r="E32" s="15"/>
      <c r="F32" s="16">
        <f>F14+F21+F24-F30</f>
        <v>0</v>
      </c>
      <c r="G32" s="57"/>
    </row>
    <row r="34" spans="1:6" x14ac:dyDescent="0.2">
      <c r="A34" s="45" t="s">
        <v>11</v>
      </c>
      <c r="B34" s="42" t="s">
        <v>33</v>
      </c>
    </row>
    <row r="35" spans="1:6" x14ac:dyDescent="0.2">
      <c r="B35" s="50" t="s">
        <v>20</v>
      </c>
      <c r="F35" s="8">
        <f>F32/2</f>
        <v>0</v>
      </c>
    </row>
    <row r="36" spans="1:6" x14ac:dyDescent="0.2">
      <c r="B36" s="50" t="s">
        <v>21</v>
      </c>
      <c r="F36" s="17">
        <f>F32/3</f>
        <v>0</v>
      </c>
    </row>
    <row r="37" spans="1:6" x14ac:dyDescent="0.2">
      <c r="B37" s="50" t="s">
        <v>22</v>
      </c>
      <c r="F37" s="17">
        <f>F32/4</f>
        <v>0</v>
      </c>
    </row>
    <row r="38" spans="1:6" x14ac:dyDescent="0.2">
      <c r="B38" s="50" t="s">
        <v>23</v>
      </c>
      <c r="F38" s="17">
        <f>F32/5</f>
        <v>0</v>
      </c>
    </row>
    <row r="39" spans="1:6" x14ac:dyDescent="0.2">
      <c r="A39" s="67" t="s">
        <v>35</v>
      </c>
      <c r="B39" s="68"/>
      <c r="C39" s="68"/>
      <c r="D39" s="68"/>
      <c r="E39" s="68"/>
      <c r="F39" s="68"/>
    </row>
    <row r="40" spans="1:6" x14ac:dyDescent="0.2">
      <c r="A40" s="68"/>
      <c r="B40" s="68"/>
      <c r="C40" s="68"/>
      <c r="D40" s="68"/>
      <c r="E40" s="68"/>
      <c r="F40" s="68"/>
    </row>
    <row r="41" spans="1:6" x14ac:dyDescent="0.2">
      <c r="A41" s="68"/>
      <c r="B41" s="68"/>
      <c r="C41" s="68"/>
      <c r="D41" s="68"/>
      <c r="E41" s="68"/>
      <c r="F41" s="68"/>
    </row>
    <row r="42" spans="1:6" x14ac:dyDescent="0.2">
      <c r="A42" s="68"/>
      <c r="B42" s="68"/>
      <c r="C42" s="68"/>
      <c r="D42" s="68"/>
      <c r="E42" s="68"/>
      <c r="F42" s="68"/>
    </row>
    <row r="47" spans="1:6" x14ac:dyDescent="0.2">
      <c r="A47" s="63"/>
      <c r="B47" s="63"/>
      <c r="C47" s="63"/>
      <c r="D47" s="63"/>
      <c r="E47" s="63"/>
      <c r="F47" s="63"/>
    </row>
  </sheetData>
  <sheetProtection algorithmName="SHA-512" hashValue="nKjY0LH8c9PIOqAQE/CyxsQOXJUqBKcY7G+PzakMiWXXR4idEXsjn0xQHhoj/ophJAy/L15QNw0E+rLkWLjj6w==" saltValue="62SgygZIToCrD6M4c5TZyg==" spinCount="100000" sheet="1" selectLockedCells="1"/>
  <mergeCells count="16">
    <mergeCell ref="A47:F47"/>
    <mergeCell ref="A2:A6"/>
    <mergeCell ref="A17:A19"/>
    <mergeCell ref="A7:B7"/>
    <mergeCell ref="A8:B8"/>
    <mergeCell ref="A13:B13"/>
    <mergeCell ref="A11:B11"/>
    <mergeCell ref="A12:B12"/>
    <mergeCell ref="A39:F42"/>
    <mergeCell ref="A9:B9"/>
    <mergeCell ref="A10:B10"/>
    <mergeCell ref="A1:F1"/>
    <mergeCell ref="B2:D2"/>
    <mergeCell ref="B3:D3"/>
    <mergeCell ref="B4:D4"/>
    <mergeCell ref="B6:D6"/>
  </mergeCells>
  <pageMargins left="0.7" right="0.7"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2019-09-09T13:59:42Z</dcterms:created>
  <dcterms:modified xsi:type="dcterms:W3CDTF">2025-04-01T17:29:30Z</dcterms:modified>
</cp:coreProperties>
</file>