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EFB02781-0FB3-4D29-9EA3-017B5E0974FB}" xr6:coauthVersionLast="47" xr6:coauthVersionMax="47" xr10:uidLastSave="{00000000-0000-0000-0000-000000000000}"/>
  <workbookProtection workbookAlgorithmName="SHA-512" workbookHashValue="1LH0VDh6vomoslAd5FnyjZpIWAckH715pgsTm3BP8Pqph5mXOnoARcKGZNOayADCh/XKLsNPuz/RZnDOtnYY0Q==" workbookSaltValue="ddMuG6wbkhHogfBF1IheGA==" workbookSpinCount="100000" lockStructure="1"/>
  <bookViews>
    <workbookView xWindow="7170" yWindow="930" windowWidth="21150" windowHeight="1363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 l="1"/>
  <c r="D16" i="1"/>
  <c r="E22" i="1" s="1"/>
  <c r="E32" i="1"/>
  <c r="E15" i="1"/>
  <c r="E10" i="1"/>
  <c r="E14" i="1"/>
  <c r="E13" i="1"/>
  <c r="E12" i="1"/>
  <c r="E11" i="1"/>
  <c r="E9" i="1"/>
  <c r="E20" i="1" l="1"/>
  <c r="E19" i="1"/>
  <c r="E21" i="1"/>
  <c r="E16" i="1"/>
  <c r="E23" i="1" l="1"/>
  <c r="E34" i="1" s="1"/>
  <c r="E39" i="1" l="1"/>
  <c r="E38" i="1"/>
  <c r="E37" i="1"/>
  <c r="E40" i="1"/>
</calcChain>
</file>

<file path=xl/sharedStrings.xml><?xml version="1.0" encoding="utf-8"?>
<sst xmlns="http://schemas.openxmlformats.org/spreadsheetml/2006/main" count="43" uniqueCount="42">
  <si>
    <t>TULANE UNIVERSITY ACCOUNTS RECEIVABLE</t>
  </si>
  <si>
    <t>Installment Prepayment Plan Worksheet</t>
  </si>
  <si>
    <t>Per Hour
Rate</t>
  </si>
  <si>
    <t>Calculated
Amount</t>
  </si>
  <si>
    <t>Master of Accounting</t>
  </si>
  <si>
    <t>Master of Finance</t>
  </si>
  <si>
    <t>Master of Bus. Analytics</t>
  </si>
  <si>
    <t>Master of Bus. Admin (MBA)</t>
  </si>
  <si>
    <t>MBA &amp; Energy Dual Degree</t>
  </si>
  <si>
    <t>Master of Mgmt in Energy</t>
  </si>
  <si>
    <t>Professional MBA (PMBA)</t>
  </si>
  <si>
    <t>Doctoral</t>
  </si>
  <si>
    <t xml:space="preserve">     TOTAL TUITION</t>
  </si>
  <si>
    <t>FEES (Mandatory)</t>
  </si>
  <si>
    <t>BS All Degrees &amp; 
Departments</t>
  </si>
  <si>
    <t xml:space="preserve">     TOTAL FEES</t>
  </si>
  <si>
    <t>Health Insurance</t>
  </si>
  <si>
    <t>Deductions</t>
  </si>
  <si>
    <t xml:space="preserve">     TOTAL DEDUCTIONS</t>
  </si>
  <si>
    <t xml:space="preserve">     TIPP Total</t>
  </si>
  <si>
    <t>Payment Options</t>
  </si>
  <si>
    <t>(Based upon Enrollment and Due Dates)</t>
  </si>
  <si>
    <t>Rates are PER SEMESTER</t>
  </si>
  <si>
    <t>Academic Support Services Fee   (per Hour)</t>
  </si>
  <si>
    <t>ENTER: 
Credit Hours</t>
  </si>
  <si>
    <t>Campus Health Fee                  (12+  hours)</t>
  </si>
  <si>
    <t>Recreation Center Fee             (12+  hours)</t>
  </si>
  <si>
    <t>Enter:</t>
  </si>
  <si>
    <t xml:space="preserve"> --&gt;</t>
  </si>
  <si>
    <t>Other Credits (Do Not Include Stipends)</t>
  </si>
  <si>
    <t>Total of Grants and Scholarships per Term</t>
  </si>
  <si>
    <t>Loans (Received or Applied for) per Term</t>
  </si>
  <si>
    <t>2 month plan -  Monthly Payment Amount</t>
  </si>
  <si>
    <t>3 month plan -  Monthly Payment Amount</t>
  </si>
  <si>
    <t>4 month plan -  Monthly Payment Amount</t>
  </si>
  <si>
    <t>5 month plan -  Monthly Payment Amount</t>
  </si>
  <si>
    <t>** PLEASE PRINT COMPLETED WORKSHEET FOR YOUR RECORD.  THIS INFORMATION IS NOT STORED ONLINE. **</t>
  </si>
  <si>
    <r>
      <t xml:space="preserve">Tuition by Degree Program
</t>
    </r>
    <r>
      <rPr>
        <i/>
        <sz val="11"/>
        <color theme="1"/>
        <rFont val="Calibri"/>
        <family val="2"/>
        <scheme val="minor"/>
      </rPr>
      <t xml:space="preserve">Enter your total registered credit hours 
corresponding to your primary degree program   </t>
    </r>
    <r>
      <rPr>
        <b/>
        <sz val="11"/>
        <color theme="1"/>
        <rFont val="Calibri"/>
        <family val="2"/>
        <scheme val="minor"/>
      </rPr>
      <t xml:space="preserve"> --&gt;</t>
    </r>
  </si>
  <si>
    <t>Payment may be made online by electronic check from a checking or savings account with no fee, or by credit card (a non-refundable 2.95%, minimum $3.00, service fee is added to credit card payments).
Please select the Payment Plans Tab and follow subsequent instructions.
Should you have questions or need assistance, please contact Accounts Receivable at acctrec@tulane.edu or call (504) 865-5368.</t>
  </si>
  <si>
    <t xml:space="preserve">Health Insurance </t>
  </si>
  <si>
    <t>Graduate Business - Fall 2025 &amp; Spring 2026</t>
  </si>
  <si>
    <t>Student Activity Fee                 ($93 &lt; 12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</si>
</sst>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i/>
      <sz val="10"/>
      <color theme="1"/>
      <name val="Calibri"/>
      <family val="2"/>
      <scheme val="minor"/>
    </font>
    <font>
      <b/>
      <sz val="10"/>
      <color theme="1"/>
      <name val="Calibri"/>
      <family val="2"/>
      <scheme val="minor"/>
    </font>
    <font>
      <b/>
      <sz val="10"/>
      <color theme="1"/>
      <name val="Arial"/>
      <family val="2"/>
    </font>
    <font>
      <i/>
      <sz val="10"/>
      <color theme="1"/>
      <name val="Calibri"/>
      <family val="2"/>
      <scheme val="minor"/>
    </font>
    <font>
      <b/>
      <sz val="11"/>
      <color theme="1"/>
      <name val="Arial"/>
      <family val="2"/>
    </font>
    <font>
      <i/>
      <sz val="11"/>
      <color theme="1"/>
      <name val="Calibri"/>
      <family val="2"/>
      <scheme val="minor"/>
    </font>
    <font>
      <b/>
      <sz val="10"/>
      <color theme="0" tint="-4.9989318521683403E-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s>
  <borders count="8">
    <border>
      <left/>
      <right/>
      <top/>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61">
    <xf numFmtId="0" fontId="0" fillId="0" borderId="0" xfId="0"/>
    <xf numFmtId="44" fontId="6" fillId="0" borderId="0" xfId="1" applyFont="1" applyAlignment="1" applyProtection="1">
      <alignment horizontal="center" wrapText="1"/>
    </xf>
    <xf numFmtId="44" fontId="4" fillId="0" borderId="0" xfId="1" applyFont="1" applyFill="1" applyProtection="1"/>
    <xf numFmtId="44" fontId="4" fillId="0" borderId="0" xfId="1" applyFont="1" applyAlignment="1" applyProtection="1">
      <alignment horizontal="center" wrapText="1"/>
    </xf>
    <xf numFmtId="44" fontId="6" fillId="0" borderId="0" xfId="1" applyFont="1" applyFill="1" applyBorder="1" applyProtection="1"/>
    <xf numFmtId="0" fontId="4" fillId="0" borderId="0" xfId="1" applyNumberFormat="1" applyFont="1" applyAlignment="1" applyProtection="1">
      <alignment horizontal="center"/>
    </xf>
    <xf numFmtId="44" fontId="4" fillId="0" borderId="0" xfId="1" applyFont="1" applyAlignment="1" applyProtection="1">
      <alignment horizontal="center"/>
    </xf>
    <xf numFmtId="44" fontId="6" fillId="2" borderId="0" xfId="1" applyFont="1" applyFill="1" applyProtection="1"/>
    <xf numFmtId="44" fontId="4" fillId="0" borderId="0" xfId="1" applyFont="1" applyProtection="1"/>
    <xf numFmtId="0" fontId="6" fillId="2" borderId="0" xfId="1" applyNumberFormat="1" applyFont="1" applyFill="1" applyAlignment="1" applyProtection="1">
      <alignment horizontal="center"/>
    </xf>
    <xf numFmtId="44" fontId="4" fillId="2" borderId="0" xfId="1" applyFont="1" applyFill="1" applyProtection="1"/>
    <xf numFmtId="0" fontId="4" fillId="2" borderId="0" xfId="1" applyNumberFormat="1" applyFont="1" applyFill="1" applyAlignment="1" applyProtection="1">
      <alignment horizontal="center"/>
    </xf>
    <xf numFmtId="44" fontId="6" fillId="0" borderId="0" xfId="1" applyFont="1" applyFill="1" applyProtection="1"/>
    <xf numFmtId="0" fontId="6" fillId="0" borderId="0" xfId="1" applyNumberFormat="1" applyFont="1" applyFill="1" applyAlignment="1" applyProtection="1">
      <alignment horizontal="center"/>
    </xf>
    <xf numFmtId="44" fontId="2" fillId="2" borderId="0" xfId="1" applyFont="1" applyFill="1" applyProtection="1"/>
    <xf numFmtId="0" fontId="2" fillId="2" borderId="0" xfId="1" applyNumberFormat="1" applyFont="1" applyFill="1" applyAlignment="1" applyProtection="1">
      <alignment horizontal="center"/>
    </xf>
    <xf numFmtId="44" fontId="2" fillId="2" borderId="1" xfId="1" applyFont="1" applyFill="1" applyBorder="1" applyProtection="1"/>
    <xf numFmtId="44" fontId="4" fillId="0" borderId="0" xfId="1" applyFont="1" applyBorder="1" applyProtection="1"/>
    <xf numFmtId="44" fontId="6" fillId="2" borderId="2" xfId="1" applyFont="1" applyFill="1" applyBorder="1" applyProtection="1"/>
    <xf numFmtId="0" fontId="4" fillId="0" borderId="4" xfId="1" applyNumberFormat="1" applyFont="1" applyBorder="1" applyAlignment="1" applyProtection="1">
      <alignment horizontal="center"/>
      <protection locked="0"/>
    </xf>
    <xf numFmtId="0" fontId="4" fillId="0" borderId="5" xfId="1" applyNumberFormat="1" applyFont="1" applyBorder="1" applyAlignment="1" applyProtection="1">
      <alignment horizontal="center"/>
      <protection locked="0"/>
    </xf>
    <xf numFmtId="44" fontId="6" fillId="0" borderId="0" xfId="1" applyFont="1" applyAlignment="1" applyProtection="1">
      <alignment horizontal="center" vertical="center" wrapText="1"/>
    </xf>
    <xf numFmtId="44" fontId="6" fillId="2" borderId="5" xfId="1" applyFont="1" applyFill="1" applyBorder="1" applyProtection="1">
      <protection locked="0"/>
    </xf>
    <xf numFmtId="44" fontId="4" fillId="0" borderId="4" xfId="1" applyFont="1" applyBorder="1" applyProtection="1">
      <protection locked="0"/>
    </xf>
    <xf numFmtId="44" fontId="4" fillId="0" borderId="5" xfId="1" applyFont="1" applyBorder="1" applyProtection="1">
      <protection locked="0"/>
    </xf>
    <xf numFmtId="44" fontId="6" fillId="2" borderId="7" xfId="1" applyFont="1" applyFill="1" applyBorder="1" applyProtection="1"/>
    <xf numFmtId="44" fontId="3" fillId="0" borderId="0" xfId="1" applyFont="1" applyAlignment="1" applyProtection="1"/>
    <xf numFmtId="44" fontId="2" fillId="0" borderId="0" xfId="1" applyFont="1" applyAlignment="1" applyProtection="1"/>
    <xf numFmtId="44" fontId="2" fillId="0" borderId="0" xfId="1" applyFont="1" applyAlignment="1" applyProtection="1">
      <alignment horizontal="center"/>
    </xf>
    <xf numFmtId="44" fontId="5" fillId="0" borderId="0" xfId="1" applyFont="1" applyAlignment="1" applyProtection="1"/>
    <xf numFmtId="0" fontId="6" fillId="3" borderId="3" xfId="1" applyNumberFormat="1" applyFont="1" applyFill="1" applyBorder="1" applyAlignment="1" applyProtection="1">
      <alignment horizontal="center" vertical="center" wrapText="1"/>
    </xf>
    <xf numFmtId="0" fontId="11" fillId="2" borderId="0" xfId="1" applyNumberFormat="1" applyFont="1" applyFill="1" applyAlignment="1" applyProtection="1">
      <alignment horizontal="center"/>
    </xf>
    <xf numFmtId="44" fontId="6" fillId="3" borderId="6" xfId="1" applyFont="1" applyFill="1" applyBorder="1" applyAlignment="1" applyProtection="1">
      <alignment horizontal="center"/>
    </xf>
    <xf numFmtId="0" fontId="4" fillId="0" borderId="0" xfId="0" applyFont="1"/>
    <xf numFmtId="0" fontId="3" fillId="0" borderId="0" xfId="0" applyFont="1" applyAlignment="1">
      <alignment horizontal="center"/>
    </xf>
    <xf numFmtId="0" fontId="2"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xf>
    <xf numFmtId="0" fontId="7" fillId="2" borderId="0" xfId="0" applyFont="1" applyFill="1"/>
    <xf numFmtId="0" fontId="6" fillId="2" borderId="0" xfId="0" applyFont="1" applyFill="1"/>
    <xf numFmtId="0" fontId="6" fillId="0" borderId="0" xfId="0" applyFont="1"/>
    <xf numFmtId="0" fontId="7" fillId="0" borderId="0" xfId="0" applyFont="1"/>
    <xf numFmtId="0" fontId="6" fillId="2" borderId="0" xfId="0" applyFont="1" applyFill="1" applyAlignment="1">
      <alignment horizontal="center" vertical="center"/>
    </xf>
    <xf numFmtId="0" fontId="8" fillId="0" borderId="0" xfId="0" applyFont="1"/>
    <xf numFmtId="0" fontId="0" fillId="0" borderId="0" xfId="0" applyAlignment="1">
      <alignment horizontal="center" wrapText="1"/>
    </xf>
    <xf numFmtId="0" fontId="4" fillId="2" borderId="0" xfId="0" applyFont="1" applyFill="1"/>
    <xf numFmtId="0" fontId="9" fillId="2" borderId="0" xfId="0" applyFont="1" applyFill="1"/>
    <xf numFmtId="0" fontId="2" fillId="2" borderId="0" xfId="0" applyFont="1" applyFill="1"/>
    <xf numFmtId="44" fontId="2" fillId="0" borderId="0" xfId="0" applyNumberFormat="1" applyFont="1"/>
    <xf numFmtId="0" fontId="2" fillId="0" borderId="0" xfId="0" applyFont="1"/>
    <xf numFmtId="0" fontId="5" fillId="0" borderId="0" xfId="0" applyFont="1"/>
    <xf numFmtId="0" fontId="4" fillId="0" borderId="0" xfId="0" applyFont="1" applyAlignment="1">
      <alignment horizontal="right" indent="4"/>
    </xf>
    <xf numFmtId="0" fontId="6" fillId="4" borderId="0" xfId="0" applyFont="1" applyFill="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304801</xdr:colOff>
      <xdr:row>1</xdr:row>
      <xdr:rowOff>28575</xdr:rowOff>
    </xdr:from>
    <xdr:to>
      <xdr:col>0</xdr:col>
      <xdr:colOff>894875</xdr:colOff>
      <xdr:row>6</xdr:row>
      <xdr:rowOff>37148</xdr:rowOff>
    </xdr:to>
    <xdr:pic>
      <xdr:nvPicPr>
        <xdr:cNvPr id="3" name="Picture 2" descr="Z:\TouchNet Project\Payment Plan Project\TU Shield.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1" y="28575"/>
          <a:ext cx="590074" cy="83724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7"/>
  <sheetViews>
    <sheetView tabSelected="1" topLeftCell="A6" workbookViewId="0">
      <selection activeCell="E29" sqref="E29"/>
    </sheetView>
  </sheetViews>
  <sheetFormatPr defaultColWidth="9.140625" defaultRowHeight="12.75" x14ac:dyDescent="0.2"/>
  <cols>
    <col min="1" max="1" width="19.85546875" style="33" customWidth="1"/>
    <col min="2" max="2" width="36.42578125" style="33" customWidth="1"/>
    <col min="3" max="3" width="11.5703125" style="8" bestFit="1" customWidth="1"/>
    <col min="4" max="4" width="11" style="5" customWidth="1"/>
    <col min="5" max="5" width="11.5703125" style="8" customWidth="1"/>
    <col min="6" max="6" width="11.5703125" style="33" bestFit="1" customWidth="1"/>
    <col min="7" max="7" width="11" style="33" bestFit="1" customWidth="1"/>
    <col min="8" max="16384" width="9.140625" style="33"/>
  </cols>
  <sheetData>
    <row r="1" spans="1:7" ht="17.25" customHeight="1" x14ac:dyDescent="0.2">
      <c r="A1" s="52" t="s">
        <v>36</v>
      </c>
      <c r="B1" s="52"/>
      <c r="C1" s="52"/>
      <c r="D1" s="52"/>
      <c r="E1" s="52"/>
    </row>
    <row r="2" spans="1:7" ht="15.75" x14ac:dyDescent="0.25">
      <c r="A2" s="55"/>
      <c r="B2" s="55" t="s">
        <v>0</v>
      </c>
      <c r="C2" s="55"/>
      <c r="D2" s="34"/>
      <c r="E2" s="26"/>
    </row>
    <row r="3" spans="1:7" ht="15" customHeight="1" x14ac:dyDescent="0.25">
      <c r="A3" s="55"/>
      <c r="B3" s="56" t="s">
        <v>1</v>
      </c>
      <c r="C3" s="56"/>
      <c r="D3" s="35"/>
      <c r="E3" s="27"/>
    </row>
    <row r="4" spans="1:7" ht="15" customHeight="1" x14ac:dyDescent="0.25">
      <c r="A4" s="55"/>
      <c r="B4" s="56" t="s">
        <v>40</v>
      </c>
      <c r="C4" s="56"/>
      <c r="D4" s="35"/>
      <c r="E4" s="27"/>
    </row>
    <row r="5" spans="1:7" ht="6" customHeight="1" x14ac:dyDescent="0.25">
      <c r="A5" s="55"/>
      <c r="B5" s="35"/>
      <c r="C5" s="35"/>
      <c r="D5" s="35"/>
      <c r="E5" s="28"/>
    </row>
    <row r="6" spans="1:7" ht="13.5" thickBot="1" x14ac:dyDescent="0.25">
      <c r="A6" s="55"/>
      <c r="B6" s="57" t="s">
        <v>22</v>
      </c>
      <c r="C6" s="57"/>
      <c r="D6" s="57"/>
      <c r="E6" s="29"/>
    </row>
    <row r="7" spans="1:7" s="36" customFormat="1" ht="43.15" customHeight="1" x14ac:dyDescent="0.2">
      <c r="A7" s="59" t="s">
        <v>37</v>
      </c>
      <c r="B7" s="60"/>
      <c r="C7" s="21" t="s">
        <v>2</v>
      </c>
      <c r="D7" s="30" t="s">
        <v>24</v>
      </c>
      <c r="E7" s="21" t="s">
        <v>3</v>
      </c>
    </row>
    <row r="8" spans="1:7" x14ac:dyDescent="0.2">
      <c r="A8" s="51" t="s">
        <v>4</v>
      </c>
      <c r="B8" s="51"/>
      <c r="C8" s="6">
        <v>2011</v>
      </c>
      <c r="D8" s="19">
        <v>0</v>
      </c>
      <c r="E8" s="2">
        <f>C8*D8</f>
        <v>0</v>
      </c>
      <c r="F8" s="37"/>
      <c r="G8" s="3"/>
    </row>
    <row r="9" spans="1:7" x14ac:dyDescent="0.2">
      <c r="A9" s="51" t="s">
        <v>5</v>
      </c>
      <c r="B9" s="51"/>
      <c r="C9" s="6">
        <v>2085</v>
      </c>
      <c r="D9" s="19">
        <v>0</v>
      </c>
      <c r="E9" s="2">
        <f t="shared" ref="E9:E15" si="0">C9*D9</f>
        <v>0</v>
      </c>
      <c r="F9" s="37"/>
      <c r="G9" s="3"/>
    </row>
    <row r="10" spans="1:7" x14ac:dyDescent="0.2">
      <c r="A10" s="51" t="s">
        <v>10</v>
      </c>
      <c r="B10" s="51"/>
      <c r="C10" s="6">
        <v>2085</v>
      </c>
      <c r="D10" s="19">
        <v>0</v>
      </c>
      <c r="E10" s="2">
        <f>C10*D10</f>
        <v>0</v>
      </c>
      <c r="F10" s="37"/>
      <c r="G10" s="3"/>
    </row>
    <row r="11" spans="1:7" x14ac:dyDescent="0.2">
      <c r="A11" s="51" t="s">
        <v>6</v>
      </c>
      <c r="B11" s="51"/>
      <c r="C11" s="6">
        <v>1969</v>
      </c>
      <c r="D11" s="19">
        <v>0</v>
      </c>
      <c r="E11" s="2">
        <f t="shared" si="0"/>
        <v>0</v>
      </c>
      <c r="F11" s="37"/>
      <c r="G11" s="3"/>
    </row>
    <row r="12" spans="1:7" x14ac:dyDescent="0.2">
      <c r="A12" s="51" t="s">
        <v>7</v>
      </c>
      <c r="B12" s="51"/>
      <c r="C12" s="6">
        <v>1912</v>
      </c>
      <c r="D12" s="19">
        <v>0</v>
      </c>
      <c r="E12" s="2">
        <f t="shared" si="0"/>
        <v>0</v>
      </c>
      <c r="F12" s="37"/>
      <c r="G12" s="3"/>
    </row>
    <row r="13" spans="1:7" x14ac:dyDescent="0.2">
      <c r="A13" s="51" t="s">
        <v>8</v>
      </c>
      <c r="B13" s="51"/>
      <c r="C13" s="6">
        <v>1909</v>
      </c>
      <c r="D13" s="19">
        <v>0</v>
      </c>
      <c r="E13" s="2">
        <f t="shared" si="0"/>
        <v>0</v>
      </c>
      <c r="F13" s="37"/>
      <c r="G13" s="3"/>
    </row>
    <row r="14" spans="1:7" x14ac:dyDescent="0.2">
      <c r="A14" s="51" t="s">
        <v>9</v>
      </c>
      <c r="B14" s="51"/>
      <c r="C14" s="6">
        <v>1906</v>
      </c>
      <c r="D14" s="19">
        <v>0</v>
      </c>
      <c r="E14" s="2">
        <f>C14*D14</f>
        <v>0</v>
      </c>
      <c r="F14" s="37"/>
      <c r="G14" s="3"/>
    </row>
    <row r="15" spans="1:7" ht="13.5" thickBot="1" x14ac:dyDescent="0.25">
      <c r="A15" s="51" t="s">
        <v>11</v>
      </c>
      <c r="B15" s="51"/>
      <c r="C15" s="6">
        <v>1825</v>
      </c>
      <c r="D15" s="20">
        <v>0</v>
      </c>
      <c r="E15" s="2">
        <f t="shared" si="0"/>
        <v>0</v>
      </c>
      <c r="F15" s="37"/>
      <c r="G15" s="3"/>
    </row>
    <row r="16" spans="1:7" s="40" customFormat="1" x14ac:dyDescent="0.2">
      <c r="A16" s="38"/>
      <c r="B16" s="39" t="s">
        <v>12</v>
      </c>
      <c r="C16" s="7"/>
      <c r="D16" s="31">
        <f>SUM(D8:D15)</f>
        <v>0</v>
      </c>
      <c r="E16" s="18">
        <f>SUM(E8:E15)</f>
        <v>0</v>
      </c>
    </row>
    <row r="17" spans="1:9" s="40" customFormat="1" ht="6.75" customHeight="1" x14ac:dyDescent="0.2">
      <c r="A17" s="41"/>
      <c r="C17" s="12"/>
      <c r="D17" s="13"/>
      <c r="E17" s="4"/>
    </row>
    <row r="18" spans="1:9" x14ac:dyDescent="0.2">
      <c r="A18" s="42" t="s">
        <v>13</v>
      </c>
      <c r="C18" s="2"/>
      <c r="E18" s="2"/>
      <c r="F18" s="37"/>
      <c r="G18" s="3"/>
    </row>
    <row r="19" spans="1:9" ht="25.5" customHeight="1" x14ac:dyDescent="0.2">
      <c r="A19" s="58" t="s">
        <v>14</v>
      </c>
      <c r="B19" s="33" t="s">
        <v>23</v>
      </c>
      <c r="C19" s="6">
        <v>100</v>
      </c>
      <c r="D19" s="37"/>
      <c r="E19" s="2">
        <f>C19*$D$16</f>
        <v>0</v>
      </c>
      <c r="F19" s="8"/>
    </row>
    <row r="20" spans="1:9" s="43" customFormat="1" ht="12.75" customHeight="1" x14ac:dyDescent="0.2">
      <c r="A20" s="58"/>
      <c r="B20" s="33" t="s">
        <v>41</v>
      </c>
      <c r="C20" s="6">
        <v>140</v>
      </c>
      <c r="D20" s="5"/>
      <c r="E20" s="2">
        <f>IF(D16&gt;0, IF(D16&gt;11.99,140,93), 0)</f>
        <v>0</v>
      </c>
      <c r="F20" s="8"/>
      <c r="G20" s="33"/>
      <c r="H20" s="33"/>
      <c r="I20" s="33"/>
    </row>
    <row r="21" spans="1:9" ht="12.75" customHeight="1" x14ac:dyDescent="0.2">
      <c r="A21" s="58"/>
      <c r="B21" s="33" t="s">
        <v>25</v>
      </c>
      <c r="C21" s="6">
        <v>416</v>
      </c>
      <c r="E21" s="2">
        <f>IF(D16&gt;11,C21,0)</f>
        <v>0</v>
      </c>
      <c r="F21" s="37"/>
      <c r="G21" s="3"/>
    </row>
    <row r="22" spans="1:9" s="43" customFormat="1" ht="12.75" customHeight="1" x14ac:dyDescent="0.25">
      <c r="A22" s="44"/>
      <c r="B22" s="33" t="s">
        <v>26</v>
      </c>
      <c r="C22" s="6">
        <v>247</v>
      </c>
      <c r="D22" s="5"/>
      <c r="E22" s="2">
        <f>IF(D16&gt;11, C22, 0)</f>
        <v>0</v>
      </c>
      <c r="F22" s="8"/>
      <c r="G22" s="33"/>
      <c r="H22" s="33"/>
      <c r="I22" s="33"/>
    </row>
    <row r="23" spans="1:9" s="40" customFormat="1" x14ac:dyDescent="0.2">
      <c r="A23" s="39"/>
      <c r="B23" s="39" t="s">
        <v>15</v>
      </c>
      <c r="C23" s="7"/>
      <c r="D23" s="9"/>
      <c r="E23" s="18">
        <f>SUM(E19:E22)</f>
        <v>0</v>
      </c>
      <c r="F23" s="36"/>
      <c r="G23" s="1"/>
    </row>
    <row r="24" spans="1:9" ht="13.5" thickBot="1" x14ac:dyDescent="0.25">
      <c r="A24" s="40"/>
      <c r="E24" s="2"/>
      <c r="F24" s="37"/>
      <c r="G24" s="3"/>
    </row>
    <row r="25" spans="1:9" s="40" customFormat="1" ht="15" x14ac:dyDescent="0.25">
      <c r="A25"/>
      <c r="B25"/>
      <c r="C25"/>
      <c r="D25"/>
      <c r="E25" s="32" t="s">
        <v>27</v>
      </c>
    </row>
    <row r="26" spans="1:9" ht="13.5" thickBot="1" x14ac:dyDescent="0.25">
      <c r="A26" s="38" t="s">
        <v>16</v>
      </c>
      <c r="B26" s="45" t="s">
        <v>39</v>
      </c>
      <c r="C26" s="10">
        <v>1690.5</v>
      </c>
      <c r="D26" s="11" t="s">
        <v>28</v>
      </c>
      <c r="E26" s="22">
        <v>0</v>
      </c>
    </row>
    <row r="27" spans="1:9" ht="13.5" thickBot="1" x14ac:dyDescent="0.25">
      <c r="A27" s="41"/>
    </row>
    <row r="28" spans="1:9" s="40" customFormat="1" x14ac:dyDescent="0.2">
      <c r="A28" s="41"/>
      <c r="C28" s="12"/>
      <c r="D28" s="13"/>
      <c r="E28" s="32" t="s">
        <v>27</v>
      </c>
    </row>
    <row r="29" spans="1:9" x14ac:dyDescent="0.2">
      <c r="A29" s="38" t="s">
        <v>17</v>
      </c>
      <c r="B29" s="33" t="s">
        <v>30</v>
      </c>
      <c r="E29" s="23">
        <v>0</v>
      </c>
    </row>
    <row r="30" spans="1:9" x14ac:dyDescent="0.2">
      <c r="A30" s="41"/>
      <c r="B30" s="33" t="s">
        <v>31</v>
      </c>
      <c r="E30" s="23">
        <v>0</v>
      </c>
    </row>
    <row r="31" spans="1:9" ht="13.5" thickBot="1" x14ac:dyDescent="0.25">
      <c r="A31" s="41"/>
      <c r="B31" s="33" t="s">
        <v>29</v>
      </c>
      <c r="E31" s="24">
        <v>0</v>
      </c>
    </row>
    <row r="32" spans="1:9" s="40" customFormat="1" x14ac:dyDescent="0.2">
      <c r="A32" s="39"/>
      <c r="B32" s="39" t="s">
        <v>18</v>
      </c>
      <c r="C32" s="7"/>
      <c r="D32" s="9"/>
      <c r="E32" s="25">
        <f>SUM(E29:E31)</f>
        <v>0</v>
      </c>
    </row>
    <row r="33" spans="1:6" x14ac:dyDescent="0.2">
      <c r="A33" s="41"/>
    </row>
    <row r="34" spans="1:6" s="49" customFormat="1" ht="15.75" thickBot="1" x14ac:dyDescent="0.3">
      <c r="A34" s="46"/>
      <c r="B34" s="47" t="s">
        <v>19</v>
      </c>
      <c r="C34" s="14"/>
      <c r="D34" s="15"/>
      <c r="E34" s="16">
        <f>E16+E23+E26-E32</f>
        <v>0</v>
      </c>
      <c r="F34" s="48"/>
    </row>
    <row r="36" spans="1:6" x14ac:dyDescent="0.2">
      <c r="A36" s="38" t="s">
        <v>20</v>
      </c>
      <c r="B36" s="50" t="s">
        <v>21</v>
      </c>
    </row>
    <row r="37" spans="1:6" x14ac:dyDescent="0.2">
      <c r="B37" s="33" t="s">
        <v>32</v>
      </c>
      <c r="E37" s="8">
        <f>E34/2</f>
        <v>0</v>
      </c>
    </row>
    <row r="38" spans="1:6" x14ac:dyDescent="0.2">
      <c r="B38" s="33" t="s">
        <v>33</v>
      </c>
      <c r="E38" s="17">
        <f>E34/3</f>
        <v>0</v>
      </c>
    </row>
    <row r="39" spans="1:6" x14ac:dyDescent="0.2">
      <c r="B39" s="33" t="s">
        <v>34</v>
      </c>
      <c r="E39" s="17">
        <f>E34/4</f>
        <v>0</v>
      </c>
    </row>
    <row r="40" spans="1:6" x14ac:dyDescent="0.2">
      <c r="B40" s="33" t="s">
        <v>35</v>
      </c>
      <c r="E40" s="17">
        <f>E34/5</f>
        <v>0</v>
      </c>
    </row>
    <row r="42" spans="1:6" x14ac:dyDescent="0.2">
      <c r="A42" s="53" t="s">
        <v>38</v>
      </c>
      <c r="B42" s="54"/>
      <c r="C42" s="54"/>
      <c r="D42" s="54"/>
      <c r="E42" s="54"/>
    </row>
    <row r="43" spans="1:6" x14ac:dyDescent="0.2">
      <c r="A43" s="54"/>
      <c r="B43" s="54"/>
      <c r="C43" s="54"/>
      <c r="D43" s="54"/>
      <c r="E43" s="54"/>
    </row>
    <row r="44" spans="1:6" x14ac:dyDescent="0.2">
      <c r="A44" s="54"/>
      <c r="B44" s="54"/>
      <c r="C44" s="54"/>
      <c r="D44" s="54"/>
      <c r="E44" s="54"/>
    </row>
    <row r="45" spans="1:6" x14ac:dyDescent="0.2">
      <c r="A45" s="54"/>
      <c r="B45" s="54"/>
      <c r="C45" s="54"/>
      <c r="D45" s="54"/>
      <c r="E45" s="54"/>
    </row>
    <row r="46" spans="1:6" x14ac:dyDescent="0.2">
      <c r="A46" s="54"/>
      <c r="B46" s="54"/>
      <c r="C46" s="54"/>
      <c r="D46" s="54"/>
      <c r="E46" s="54"/>
    </row>
    <row r="47" spans="1:6" x14ac:dyDescent="0.2">
      <c r="A47" s="54"/>
      <c r="B47" s="54"/>
      <c r="C47" s="54"/>
      <c r="D47" s="54"/>
      <c r="E47" s="54"/>
    </row>
  </sheetData>
  <sheetProtection algorithmName="SHA-512" hashValue="eY9jh1Ebjji7JkFMK9M9GZEZ121r8XQVDtIZ1mdLaQ8CtMbGn2/rRbv/Cn4klk5Rc6rcMz+Nc7epmxhjZzNwHg==" saltValue="q9LmLtYKvgQRVrNQk4rC4Q==" spinCount="100000" sheet="1" selectLockedCells="1"/>
  <mergeCells count="17">
    <mergeCell ref="A1:E1"/>
    <mergeCell ref="A42:E47"/>
    <mergeCell ref="A2:A6"/>
    <mergeCell ref="B2:C2"/>
    <mergeCell ref="B3:C3"/>
    <mergeCell ref="B4:C4"/>
    <mergeCell ref="B6:D6"/>
    <mergeCell ref="A19:A21"/>
    <mergeCell ref="A7:B7"/>
    <mergeCell ref="A8:B8"/>
    <mergeCell ref="A9:B9"/>
    <mergeCell ref="A10:B10"/>
    <mergeCell ref="A11:B11"/>
    <mergeCell ref="A12:B12"/>
    <mergeCell ref="A13:B13"/>
    <mergeCell ref="A14:B14"/>
    <mergeCell ref="A15:B15"/>
  </mergeCells>
  <pageMargins left="0.7" right="0.7"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2019-09-09T13:59:42Z</dcterms:created>
  <dcterms:modified xsi:type="dcterms:W3CDTF">2025-04-01T20:38:51Z</dcterms:modified>
</cp:coreProperties>
</file>