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8_{FD3ED47B-ADFE-497B-81FB-4AA4B1514412}" xr6:coauthVersionLast="47" xr6:coauthVersionMax="47" xr10:uidLastSave="{00000000-0000-0000-0000-000000000000}"/>
  <workbookProtection workbookAlgorithmName="SHA-512" workbookHashValue="1LH0VDh6vomoslAd5FnyjZpIWAckH715pgsTm3BP8Pqph5mXOnoARcKGZNOayADCh/XKLsNPuz/RZnDOtnYY0Q==" workbookSaltValue="ddMuG6wbkhHogfBF1IheGA==" workbookSpinCount="100000" lockStructure="1"/>
  <bookViews>
    <workbookView xWindow="31635" yWindow="975" windowWidth="16350" windowHeight="1411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D17" i="1"/>
  <c r="E23" i="1" s="1"/>
  <c r="E15" i="1"/>
  <c r="E33" i="1"/>
  <c r="E16" i="1"/>
  <c r="E10" i="1"/>
  <c r="E14" i="1"/>
  <c r="E13" i="1"/>
  <c r="E12" i="1"/>
  <c r="E11" i="1"/>
  <c r="E9" i="1"/>
  <c r="E20" i="1" l="1"/>
  <c r="E22" i="1"/>
  <c r="E21" i="1"/>
  <c r="E17" i="1"/>
  <c r="E24" i="1" l="1"/>
  <c r="E35" i="1" s="1"/>
  <c r="E40" i="1" l="1"/>
  <c r="E39" i="1"/>
  <c r="E38" i="1"/>
  <c r="E41" i="1"/>
</calcChain>
</file>

<file path=xl/sharedStrings.xml><?xml version="1.0" encoding="utf-8"?>
<sst xmlns="http://schemas.openxmlformats.org/spreadsheetml/2006/main" count="44" uniqueCount="43">
  <si>
    <t>TULANE UNIVERSITY ACCOUNTS RECEIVABLE</t>
  </si>
  <si>
    <t>Installment Prepayment Plan Worksheet</t>
  </si>
  <si>
    <t>Per Hour
Rate</t>
  </si>
  <si>
    <t>Calculated
Amount</t>
  </si>
  <si>
    <t>Master of Accounting</t>
  </si>
  <si>
    <t>Master of Finance</t>
  </si>
  <si>
    <t>Master of Bus. Analytics</t>
  </si>
  <si>
    <t>Master of Bus. Admin (MBA)</t>
  </si>
  <si>
    <t>MBA &amp; Energy Dual Degree</t>
  </si>
  <si>
    <t>Master of Management</t>
  </si>
  <si>
    <t>Master of Mgmt in Energy</t>
  </si>
  <si>
    <t>Professional MBA (PMBA)</t>
  </si>
  <si>
    <t>Doctoral</t>
  </si>
  <si>
    <t xml:space="preserve">     TOTAL TUITION</t>
  </si>
  <si>
    <t>FEES (Mandatory)</t>
  </si>
  <si>
    <t>BS All Degrees &amp; 
Departments</t>
  </si>
  <si>
    <t xml:space="preserve">     TOTAL FEES</t>
  </si>
  <si>
    <t>Health Insurance</t>
  </si>
  <si>
    <t>Deductions</t>
  </si>
  <si>
    <t xml:space="preserve">     TOTAL DEDUCTIONS</t>
  </si>
  <si>
    <t xml:space="preserve">     TIPP Total</t>
  </si>
  <si>
    <t>Payment Options</t>
  </si>
  <si>
    <t>(Based upon Enrollment and Due Dates)</t>
  </si>
  <si>
    <t>Rates are PER SEMESTER</t>
  </si>
  <si>
    <t>Academic Support Services Fee   (per Hour)</t>
  </si>
  <si>
    <t>ENTER: 
Credit Hours</t>
  </si>
  <si>
    <t>Student Activity Fee                 ($80 &lt; 12 hours)</t>
  </si>
  <si>
    <t>Campus Health Fee                  (12+  hours)</t>
  </si>
  <si>
    <t>Recreation Center Fee             (12+  hours)</t>
  </si>
  <si>
    <t>Enter:</t>
  </si>
  <si>
    <t xml:space="preserve"> --&gt;</t>
  </si>
  <si>
    <t>Other Credits (Do Not Include Stipends)</t>
  </si>
  <si>
    <t>Total of Grants and Scholarships per Term</t>
  </si>
  <si>
    <t>Loans (Received or Applied for) per Term</t>
  </si>
  <si>
    <t>2 month plan -  Monthly Payment Amount</t>
  </si>
  <si>
    <t>3 month plan -  Monthly Payment Amount</t>
  </si>
  <si>
    <t>4 month plan -  Monthly Payment Amount</t>
  </si>
  <si>
    <t>5 month plan -  Monthly Payment Amount</t>
  </si>
  <si>
    <t>** PLEASE PRINT COMPLETED WORKSHEET FOR YOUR RECORD.  THIS INFORMATION IS NOT STORED ONLINE. **</t>
  </si>
  <si>
    <t>Graduate Business - Fall 2024 &amp; Spring 2025</t>
  </si>
  <si>
    <r>
      <t xml:space="preserve">Tuition by Degree Program
</t>
    </r>
    <r>
      <rPr>
        <i/>
        <sz val="11"/>
        <color theme="1"/>
        <rFont val="Calibri"/>
        <family val="2"/>
        <scheme val="minor"/>
      </rPr>
      <t xml:space="preserve">Enter your total registered credit hours 
corresponding to your primary degree program   </t>
    </r>
    <r>
      <rPr>
        <b/>
        <sz val="11"/>
        <color theme="1"/>
        <rFont val="Calibri"/>
        <family val="2"/>
        <scheme val="minor"/>
      </rPr>
      <t xml:space="preserve"> --&gt;</t>
    </r>
  </si>
  <si>
    <t>Payment may be made online by electronic check from a checking or savings account with no fee, or by credit card (a non-refundable 2.95%, minimum $3.00, service fee is added to credit card payments).
Please select the Payment Plans Tab and follow subsequent instructions.
Should you have questions or need assistance, please contact Accounts Receivable at acctrec@tulane.edu or call (504) 865-5368.</t>
  </si>
  <si>
    <t xml:space="preserve">Health Insurance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</si>
</sst>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theme="1"/>
      <name val="Arial"/>
      <family val="2"/>
    </font>
    <font>
      <i/>
      <sz val="10"/>
      <color theme="1"/>
      <name val="Calibri"/>
      <family val="2"/>
      <scheme val="minor"/>
    </font>
    <font>
      <b/>
      <sz val="11"/>
      <color theme="1"/>
      <name val="Arial"/>
      <family val="2"/>
    </font>
    <font>
      <i/>
      <sz val="11"/>
      <color theme="1"/>
      <name val="Calibri"/>
      <family val="2"/>
      <scheme val="minor"/>
    </font>
    <font>
      <b/>
      <sz val="10"/>
      <color theme="0" tint="-4.9989318521683403E-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
    <border>
      <left/>
      <right/>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44" fontId="6" fillId="0" borderId="0" xfId="1" applyFont="1" applyAlignment="1" applyProtection="1">
      <alignment horizontal="center" wrapText="1"/>
    </xf>
    <xf numFmtId="44" fontId="4" fillId="0" borderId="0" xfId="1" applyFont="1" applyFill="1" applyProtection="1"/>
    <xf numFmtId="44" fontId="4" fillId="0" borderId="0" xfId="1" applyFont="1" applyAlignment="1" applyProtection="1">
      <alignment horizontal="center" wrapText="1"/>
    </xf>
    <xf numFmtId="44" fontId="6" fillId="0" borderId="0" xfId="1" applyFont="1" applyFill="1" applyBorder="1" applyProtection="1"/>
    <xf numFmtId="0" fontId="4" fillId="0" borderId="0" xfId="1" applyNumberFormat="1" applyFont="1" applyAlignment="1" applyProtection="1">
      <alignment horizontal="center"/>
    </xf>
    <xf numFmtId="44" fontId="4" fillId="0" borderId="0" xfId="1" applyFont="1" applyAlignment="1" applyProtection="1">
      <alignment horizontal="center"/>
    </xf>
    <xf numFmtId="44" fontId="6" fillId="2" borderId="0" xfId="1" applyFont="1" applyFill="1" applyProtection="1"/>
    <xf numFmtId="44" fontId="4" fillId="0" borderId="0" xfId="1" applyFont="1" applyProtection="1"/>
    <xf numFmtId="0" fontId="6" fillId="2" borderId="0" xfId="1" applyNumberFormat="1" applyFont="1" applyFill="1" applyAlignment="1" applyProtection="1">
      <alignment horizontal="center"/>
    </xf>
    <xf numFmtId="44" fontId="4" fillId="2" borderId="0" xfId="1" applyFont="1" applyFill="1" applyProtection="1"/>
    <xf numFmtId="0" fontId="4" fillId="2" borderId="0" xfId="1" applyNumberFormat="1" applyFont="1" applyFill="1" applyAlignment="1" applyProtection="1">
      <alignment horizontal="center"/>
    </xf>
    <xf numFmtId="44" fontId="6" fillId="0" borderId="0" xfId="1" applyFont="1" applyFill="1" applyProtection="1"/>
    <xf numFmtId="0" fontId="6" fillId="0" borderId="0" xfId="1" applyNumberFormat="1" applyFont="1" applyFill="1" applyAlignment="1" applyProtection="1">
      <alignment horizontal="center"/>
    </xf>
    <xf numFmtId="44" fontId="2" fillId="2" borderId="0" xfId="1" applyFont="1" applyFill="1" applyProtection="1"/>
    <xf numFmtId="0" fontId="2" fillId="2" borderId="0" xfId="1" applyNumberFormat="1" applyFont="1" applyFill="1" applyAlignment="1" applyProtection="1">
      <alignment horizontal="center"/>
    </xf>
    <xf numFmtId="44" fontId="2" fillId="2" borderId="1" xfId="1" applyFont="1" applyFill="1" applyBorder="1" applyProtection="1"/>
    <xf numFmtId="44" fontId="4" fillId="0" borderId="0" xfId="1" applyFont="1" applyBorder="1" applyProtection="1"/>
    <xf numFmtId="44" fontId="6" fillId="2" borderId="2" xfId="1" applyFont="1" applyFill="1" applyBorder="1" applyProtection="1"/>
    <xf numFmtId="0" fontId="4" fillId="0" borderId="4" xfId="1" applyNumberFormat="1" applyFont="1" applyBorder="1" applyAlignment="1" applyProtection="1">
      <alignment horizontal="center"/>
      <protection locked="0"/>
    </xf>
    <xf numFmtId="0" fontId="4" fillId="0" borderId="5" xfId="1" applyNumberFormat="1" applyFont="1" applyBorder="1" applyAlignment="1" applyProtection="1">
      <alignment horizontal="center"/>
      <protection locked="0"/>
    </xf>
    <xf numFmtId="44" fontId="6" fillId="0" borderId="0" xfId="1" applyFont="1" applyAlignment="1" applyProtection="1">
      <alignment horizontal="center" vertical="center" wrapText="1"/>
    </xf>
    <xf numFmtId="44" fontId="6" fillId="2" borderId="5" xfId="1" applyFont="1" applyFill="1" applyBorder="1" applyProtection="1">
      <protection locked="0"/>
    </xf>
    <xf numFmtId="44" fontId="4" fillId="0" borderId="4" xfId="1" applyFont="1" applyBorder="1" applyProtection="1">
      <protection locked="0"/>
    </xf>
    <xf numFmtId="44" fontId="4" fillId="0" borderId="5" xfId="1" applyFont="1" applyBorder="1" applyProtection="1">
      <protection locked="0"/>
    </xf>
    <xf numFmtId="44" fontId="6" fillId="2" borderId="7" xfId="1" applyFont="1" applyFill="1" applyBorder="1" applyProtection="1"/>
    <xf numFmtId="44" fontId="3" fillId="0" borderId="0" xfId="1" applyFont="1" applyAlignment="1" applyProtection="1"/>
    <xf numFmtId="44" fontId="2" fillId="0" borderId="0" xfId="1" applyFont="1" applyAlignment="1" applyProtection="1"/>
    <xf numFmtId="44" fontId="2" fillId="0" borderId="0" xfId="1" applyFont="1" applyAlignment="1" applyProtection="1">
      <alignment horizontal="center"/>
    </xf>
    <xf numFmtId="44" fontId="5" fillId="0" borderId="0" xfId="1" applyFont="1" applyAlignment="1" applyProtection="1"/>
    <xf numFmtId="0" fontId="6" fillId="3" borderId="3" xfId="1" applyNumberFormat="1" applyFont="1" applyFill="1" applyBorder="1" applyAlignment="1" applyProtection="1">
      <alignment horizontal="center" vertical="center" wrapText="1"/>
    </xf>
    <xf numFmtId="0" fontId="11" fillId="2" borderId="0" xfId="1" applyNumberFormat="1" applyFont="1" applyFill="1" applyAlignment="1" applyProtection="1">
      <alignment horizontal="center"/>
    </xf>
    <xf numFmtId="44" fontId="6" fillId="3" borderId="6" xfId="1" applyFont="1" applyFill="1" applyBorder="1" applyAlignment="1" applyProtection="1">
      <alignment horizontal="center"/>
    </xf>
    <xf numFmtId="0" fontId="6" fillId="4" borderId="0" xfId="0" applyFont="1" applyFill="1" applyAlignment="1" applyProtection="1">
      <alignment horizontal="center" vertical="center"/>
    </xf>
    <xf numFmtId="0" fontId="4"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center"/>
    </xf>
    <xf numFmtId="0" fontId="5" fillId="0" borderId="0" xfId="0" applyFont="1" applyAlignment="1" applyProtection="1">
      <alignment horizontal="center"/>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6" fillId="0" borderId="0" xfId="0" applyFont="1" applyAlignment="1" applyProtection="1">
      <alignment horizontal="center"/>
    </xf>
    <xf numFmtId="0" fontId="4" fillId="0" borderId="0" xfId="0" applyFont="1" applyAlignment="1" applyProtection="1">
      <alignment horizontal="right" indent="4"/>
    </xf>
    <xf numFmtId="0" fontId="4" fillId="0" borderId="0" xfId="0" applyFont="1" applyAlignment="1" applyProtection="1">
      <alignment horizontal="center"/>
    </xf>
    <xf numFmtId="0" fontId="7" fillId="2" borderId="0" xfId="0" applyFont="1" applyFill="1" applyProtection="1"/>
    <xf numFmtId="0" fontId="6" fillId="2" borderId="0" xfId="0" applyFont="1" applyFill="1" applyProtection="1"/>
    <xf numFmtId="0" fontId="6" fillId="0" borderId="0" xfId="0" applyFont="1" applyProtection="1"/>
    <xf numFmtId="0" fontId="7" fillId="0" borderId="0" xfId="0" applyFont="1" applyProtection="1"/>
    <xf numFmtId="0" fontId="6" fillId="2" borderId="0" xfId="0" applyFont="1" applyFill="1" applyAlignment="1" applyProtection="1">
      <alignment horizontal="center" vertical="center"/>
    </xf>
    <xf numFmtId="0" fontId="0" fillId="0" borderId="0" xfId="0" applyAlignment="1" applyProtection="1">
      <alignment horizontal="center" vertical="center" wrapText="1"/>
    </xf>
    <xf numFmtId="0" fontId="8" fillId="0" borderId="0" xfId="0" applyFont="1" applyProtection="1"/>
    <xf numFmtId="0" fontId="0" fillId="0" borderId="0" xfId="0" applyAlignment="1" applyProtection="1">
      <alignment horizontal="center" wrapText="1"/>
    </xf>
    <xf numFmtId="0" fontId="0" fillId="0" borderId="0" xfId="0" applyProtection="1"/>
    <xf numFmtId="0" fontId="4" fillId="2" borderId="0" xfId="0" applyFont="1" applyFill="1" applyProtection="1"/>
    <xf numFmtId="0" fontId="9" fillId="2" borderId="0" xfId="0" applyFont="1" applyFill="1" applyProtection="1"/>
    <xf numFmtId="0" fontId="2" fillId="2" borderId="0" xfId="0" applyFont="1" applyFill="1" applyProtection="1"/>
    <xf numFmtId="44" fontId="2" fillId="0" borderId="0" xfId="0" applyNumberFormat="1" applyFont="1" applyProtection="1"/>
    <xf numFmtId="0" fontId="2" fillId="0" borderId="0" xfId="0" applyFont="1" applyProtection="1"/>
    <xf numFmtId="0" fontId="5" fillId="0" borderId="0" xfId="0" applyFont="1" applyProtection="1"/>
    <xf numFmtId="0" fontId="4" fillId="0" borderId="0" xfId="0" applyFont="1" applyAlignment="1" applyProtection="1">
      <alignment horizontal="left" vertical="top" wrapText="1"/>
    </xf>
    <xf numFmtId="0" fontId="4" fillId="0" borderId="0" xfId="0" applyFont="1" applyAlignment="1" applyProtection="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304801</xdr:colOff>
      <xdr:row>1</xdr:row>
      <xdr:rowOff>28575</xdr:rowOff>
    </xdr:from>
    <xdr:to>
      <xdr:col>0</xdr:col>
      <xdr:colOff>894875</xdr:colOff>
      <xdr:row>6</xdr:row>
      <xdr:rowOff>37148</xdr:rowOff>
    </xdr:to>
    <xdr:pic>
      <xdr:nvPicPr>
        <xdr:cNvPr id="3" name="Picture 2" descr="Z:\TouchNet Project\Payment Plan Project\TU Shield.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28575"/>
          <a:ext cx="590074" cy="83724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workbookViewId="0">
      <selection activeCell="D8" sqref="D8"/>
    </sheetView>
  </sheetViews>
  <sheetFormatPr defaultColWidth="9.140625" defaultRowHeight="12.75" x14ac:dyDescent="0.2"/>
  <cols>
    <col min="1" max="1" width="19.85546875" style="34" customWidth="1"/>
    <col min="2" max="2" width="36.42578125" style="34" customWidth="1"/>
    <col min="3" max="3" width="11.5703125" style="8" bestFit="1" customWidth="1"/>
    <col min="4" max="4" width="11" style="5" customWidth="1"/>
    <col min="5" max="5" width="11.5703125" style="8" customWidth="1"/>
    <col min="6" max="6" width="11.5703125" style="34" bestFit="1" customWidth="1"/>
    <col min="7" max="7" width="11" style="34" bestFit="1" customWidth="1"/>
    <col min="8" max="16384" width="9.140625" style="34"/>
  </cols>
  <sheetData>
    <row r="1" spans="1:7" ht="17.25" customHeight="1" x14ac:dyDescent="0.2">
      <c r="A1" s="33" t="s">
        <v>38</v>
      </c>
      <c r="B1" s="33"/>
      <c r="C1" s="33"/>
      <c r="D1" s="33"/>
      <c r="E1" s="33"/>
    </row>
    <row r="2" spans="1:7" ht="15.75" x14ac:dyDescent="0.25">
      <c r="A2" s="35"/>
      <c r="B2" s="35" t="s">
        <v>0</v>
      </c>
      <c r="C2" s="35"/>
      <c r="D2" s="36"/>
      <c r="E2" s="26"/>
    </row>
    <row r="3" spans="1:7" ht="15" customHeight="1" x14ac:dyDescent="0.25">
      <c r="A3" s="35"/>
      <c r="B3" s="37" t="s">
        <v>1</v>
      </c>
      <c r="C3" s="37"/>
      <c r="D3" s="38"/>
      <c r="E3" s="27"/>
    </row>
    <row r="4" spans="1:7" ht="15" customHeight="1" x14ac:dyDescent="0.25">
      <c r="A4" s="35"/>
      <c r="B4" s="37" t="s">
        <v>39</v>
      </c>
      <c r="C4" s="37"/>
      <c r="D4" s="38"/>
      <c r="E4" s="27"/>
    </row>
    <row r="5" spans="1:7" ht="6" customHeight="1" x14ac:dyDescent="0.25">
      <c r="A5" s="35"/>
      <c r="B5" s="38"/>
      <c r="C5" s="38"/>
      <c r="D5" s="38"/>
      <c r="E5" s="28"/>
    </row>
    <row r="6" spans="1:7" ht="13.5" thickBot="1" x14ac:dyDescent="0.25">
      <c r="A6" s="35"/>
      <c r="B6" s="39" t="s">
        <v>23</v>
      </c>
      <c r="C6" s="39"/>
      <c r="D6" s="39"/>
      <c r="E6" s="29"/>
    </row>
    <row r="7" spans="1:7" s="42" customFormat="1" ht="43.15" customHeight="1" x14ac:dyDescent="0.2">
      <c r="A7" s="40" t="s">
        <v>40</v>
      </c>
      <c r="B7" s="41"/>
      <c r="C7" s="21" t="s">
        <v>2</v>
      </c>
      <c r="D7" s="30" t="s">
        <v>25</v>
      </c>
      <c r="E7" s="21" t="s">
        <v>3</v>
      </c>
    </row>
    <row r="8" spans="1:7" x14ac:dyDescent="0.2">
      <c r="A8" s="43" t="s">
        <v>4</v>
      </c>
      <c r="B8" s="43"/>
      <c r="C8" s="6">
        <v>1920</v>
      </c>
      <c r="D8" s="19">
        <v>0</v>
      </c>
      <c r="E8" s="2">
        <f>C8*D8</f>
        <v>0</v>
      </c>
      <c r="F8" s="44"/>
      <c r="G8" s="3"/>
    </row>
    <row r="9" spans="1:7" x14ac:dyDescent="0.2">
      <c r="A9" s="43" t="s">
        <v>5</v>
      </c>
      <c r="B9" s="43"/>
      <c r="C9" s="6">
        <v>1990</v>
      </c>
      <c r="D9" s="19">
        <v>0</v>
      </c>
      <c r="E9" s="2">
        <f t="shared" ref="E9:E16" si="0">C9*D9</f>
        <v>0</v>
      </c>
      <c r="F9" s="44"/>
      <c r="G9" s="3"/>
    </row>
    <row r="10" spans="1:7" x14ac:dyDescent="0.2">
      <c r="A10" s="43" t="s">
        <v>11</v>
      </c>
      <c r="B10" s="43"/>
      <c r="C10" s="6">
        <v>1990</v>
      </c>
      <c r="D10" s="19">
        <v>0</v>
      </c>
      <c r="E10" s="2">
        <f>C10*D10</f>
        <v>0</v>
      </c>
      <c r="F10" s="44"/>
      <c r="G10" s="3"/>
    </row>
    <row r="11" spans="1:7" x14ac:dyDescent="0.2">
      <c r="A11" s="43" t="s">
        <v>6</v>
      </c>
      <c r="B11" s="43"/>
      <c r="C11" s="6">
        <v>1880</v>
      </c>
      <c r="D11" s="19">
        <v>0</v>
      </c>
      <c r="E11" s="2">
        <f t="shared" si="0"/>
        <v>0</v>
      </c>
      <c r="F11" s="44"/>
      <c r="G11" s="3"/>
    </row>
    <row r="12" spans="1:7" x14ac:dyDescent="0.2">
      <c r="A12" s="43" t="s">
        <v>7</v>
      </c>
      <c r="B12" s="43"/>
      <c r="C12" s="6">
        <v>1825</v>
      </c>
      <c r="D12" s="19">
        <v>0</v>
      </c>
      <c r="E12" s="2">
        <f t="shared" si="0"/>
        <v>0</v>
      </c>
      <c r="F12" s="44"/>
      <c r="G12" s="3"/>
    </row>
    <row r="13" spans="1:7" x14ac:dyDescent="0.2">
      <c r="A13" s="43" t="s">
        <v>8</v>
      </c>
      <c r="B13" s="43"/>
      <c r="C13" s="6">
        <v>1882</v>
      </c>
      <c r="D13" s="19">
        <v>0</v>
      </c>
      <c r="E13" s="2">
        <f t="shared" si="0"/>
        <v>0</v>
      </c>
      <c r="F13" s="44"/>
      <c r="G13" s="3"/>
    </row>
    <row r="14" spans="1:7" x14ac:dyDescent="0.2">
      <c r="A14" s="43" t="s">
        <v>10</v>
      </c>
      <c r="B14" s="43"/>
      <c r="C14" s="6">
        <v>1820</v>
      </c>
      <c r="D14" s="19">
        <v>0</v>
      </c>
      <c r="E14" s="2">
        <f>C14*D14</f>
        <v>0</v>
      </c>
      <c r="F14" s="44"/>
      <c r="G14" s="3"/>
    </row>
    <row r="15" spans="1:7" x14ac:dyDescent="0.2">
      <c r="A15" s="43" t="s">
        <v>9</v>
      </c>
      <c r="B15" s="43"/>
      <c r="C15" s="6">
        <v>1340</v>
      </c>
      <c r="D15" s="19">
        <v>0</v>
      </c>
      <c r="E15" s="2">
        <f>IF(D15&lt;18.01,D15*C15,24120)</f>
        <v>0</v>
      </c>
      <c r="F15" s="44"/>
      <c r="G15" s="3"/>
    </row>
    <row r="16" spans="1:7" ht="13.5" thickBot="1" x14ac:dyDescent="0.25">
      <c r="A16" s="43" t="s">
        <v>12</v>
      </c>
      <c r="B16" s="43"/>
      <c r="C16" s="6">
        <v>1825</v>
      </c>
      <c r="D16" s="20">
        <v>0</v>
      </c>
      <c r="E16" s="2">
        <f t="shared" si="0"/>
        <v>0</v>
      </c>
      <c r="F16" s="44"/>
      <c r="G16" s="3"/>
    </row>
    <row r="17" spans="1:9" s="47" customFormat="1" x14ac:dyDescent="0.2">
      <c r="A17" s="45"/>
      <c r="B17" s="46" t="s">
        <v>13</v>
      </c>
      <c r="C17" s="7"/>
      <c r="D17" s="31">
        <f>SUM(D8:D16)</f>
        <v>0</v>
      </c>
      <c r="E17" s="18">
        <f>SUM(E8:E16)</f>
        <v>0</v>
      </c>
    </row>
    <row r="18" spans="1:9" s="47" customFormat="1" ht="6.75" customHeight="1" x14ac:dyDescent="0.2">
      <c r="A18" s="48"/>
      <c r="C18" s="12"/>
      <c r="D18" s="13"/>
      <c r="E18" s="4"/>
    </row>
    <row r="19" spans="1:9" x14ac:dyDescent="0.2">
      <c r="A19" s="49" t="s">
        <v>14</v>
      </c>
      <c r="C19" s="2"/>
      <c r="E19" s="2"/>
      <c r="F19" s="44"/>
      <c r="G19" s="3"/>
    </row>
    <row r="20" spans="1:9" ht="25.5" customHeight="1" x14ac:dyDescent="0.2">
      <c r="A20" s="50" t="s">
        <v>15</v>
      </c>
      <c r="B20" s="34" t="s">
        <v>24</v>
      </c>
      <c r="C20" s="6">
        <v>100</v>
      </c>
      <c r="D20" s="44"/>
      <c r="E20" s="2">
        <f>C20*$D$17</f>
        <v>0</v>
      </c>
      <c r="F20" s="8"/>
    </row>
    <row r="21" spans="1:9" s="51" customFormat="1" ht="12.75" customHeight="1" x14ac:dyDescent="0.2">
      <c r="A21" s="50"/>
      <c r="B21" s="34" t="s">
        <v>26</v>
      </c>
      <c r="C21" s="6">
        <v>120</v>
      </c>
      <c r="D21" s="5"/>
      <c r="E21" s="2">
        <f>IF(D17&gt;0, IF(D17&gt;11.99,120,80), 0)</f>
        <v>0</v>
      </c>
      <c r="F21" s="8"/>
      <c r="G21" s="34"/>
      <c r="H21" s="34"/>
      <c r="I21" s="34"/>
    </row>
    <row r="22" spans="1:9" ht="12.75" customHeight="1" x14ac:dyDescent="0.2">
      <c r="A22" s="50"/>
      <c r="B22" s="34" t="s">
        <v>27</v>
      </c>
      <c r="C22" s="6">
        <v>396</v>
      </c>
      <c r="E22" s="2">
        <f>IF(D17&gt;11,C22,0)</f>
        <v>0</v>
      </c>
      <c r="F22" s="44"/>
      <c r="G22" s="3"/>
    </row>
    <row r="23" spans="1:9" s="51" customFormat="1" ht="12.75" customHeight="1" x14ac:dyDescent="0.25">
      <c r="A23" s="52"/>
      <c r="B23" s="34" t="s">
        <v>28</v>
      </c>
      <c r="C23" s="6">
        <v>237</v>
      </c>
      <c r="D23" s="5"/>
      <c r="E23" s="2">
        <f>IF(D17&gt;11, C23, 0)</f>
        <v>0</v>
      </c>
      <c r="F23" s="8"/>
      <c r="G23" s="34"/>
      <c r="H23" s="34"/>
      <c r="I23" s="34"/>
    </row>
    <row r="24" spans="1:9" s="47" customFormat="1" x14ac:dyDescent="0.2">
      <c r="A24" s="46"/>
      <c r="B24" s="46" t="s">
        <v>16</v>
      </c>
      <c r="C24" s="7"/>
      <c r="D24" s="9"/>
      <c r="E24" s="18">
        <f>SUM(E20:E23)</f>
        <v>0</v>
      </c>
      <c r="F24" s="42"/>
      <c r="G24" s="1"/>
    </row>
    <row r="25" spans="1:9" ht="13.5" thickBot="1" x14ac:dyDescent="0.25">
      <c r="A25" s="47"/>
      <c r="E25" s="2"/>
      <c r="F25" s="44"/>
      <c r="G25" s="3"/>
    </row>
    <row r="26" spans="1:9" s="47" customFormat="1" ht="15" x14ac:dyDescent="0.25">
      <c r="A26" s="53"/>
      <c r="B26" s="53"/>
      <c r="C26" s="53"/>
      <c r="D26" s="53"/>
      <c r="E26" s="32" t="s">
        <v>29</v>
      </c>
    </row>
    <row r="27" spans="1:9" ht="13.5" thickBot="1" x14ac:dyDescent="0.25">
      <c r="A27" s="45" t="s">
        <v>17</v>
      </c>
      <c r="B27" s="54" t="s">
        <v>42</v>
      </c>
      <c r="C27" s="10">
        <v>1690.5</v>
      </c>
      <c r="D27" s="11" t="s">
        <v>30</v>
      </c>
      <c r="E27" s="22">
        <v>0</v>
      </c>
    </row>
    <row r="28" spans="1:9" ht="13.5" thickBot="1" x14ac:dyDescent="0.25">
      <c r="A28" s="48"/>
    </row>
    <row r="29" spans="1:9" s="47" customFormat="1" x14ac:dyDescent="0.2">
      <c r="A29" s="48"/>
      <c r="C29" s="12"/>
      <c r="D29" s="13"/>
      <c r="E29" s="32" t="s">
        <v>29</v>
      </c>
    </row>
    <row r="30" spans="1:9" x14ac:dyDescent="0.2">
      <c r="A30" s="45" t="s">
        <v>18</v>
      </c>
      <c r="B30" s="34" t="s">
        <v>32</v>
      </c>
      <c r="E30" s="23">
        <v>0</v>
      </c>
    </row>
    <row r="31" spans="1:9" x14ac:dyDescent="0.2">
      <c r="A31" s="48"/>
      <c r="B31" s="34" t="s">
        <v>33</v>
      </c>
      <c r="E31" s="23">
        <v>0</v>
      </c>
    </row>
    <row r="32" spans="1:9" ht="13.5" thickBot="1" x14ac:dyDescent="0.25">
      <c r="A32" s="48"/>
      <c r="B32" s="34" t="s">
        <v>31</v>
      </c>
      <c r="E32" s="24">
        <v>0</v>
      </c>
    </row>
    <row r="33" spans="1:6" s="47" customFormat="1" x14ac:dyDescent="0.2">
      <c r="A33" s="46"/>
      <c r="B33" s="46" t="s">
        <v>19</v>
      </c>
      <c r="C33" s="7"/>
      <c r="D33" s="9"/>
      <c r="E33" s="25">
        <f>SUM(E30:E32)</f>
        <v>0</v>
      </c>
    </row>
    <row r="34" spans="1:6" x14ac:dyDescent="0.2">
      <c r="A34" s="48"/>
    </row>
    <row r="35" spans="1:6" s="58" customFormat="1" ht="15.75" thickBot="1" x14ac:dyDescent="0.3">
      <c r="A35" s="55"/>
      <c r="B35" s="56" t="s">
        <v>20</v>
      </c>
      <c r="C35" s="14"/>
      <c r="D35" s="15"/>
      <c r="E35" s="16">
        <f>E17+E24+E27-E33</f>
        <v>0</v>
      </c>
      <c r="F35" s="57"/>
    </row>
    <row r="37" spans="1:6" x14ac:dyDescent="0.2">
      <c r="A37" s="45" t="s">
        <v>21</v>
      </c>
      <c r="B37" s="59" t="s">
        <v>22</v>
      </c>
    </row>
    <row r="38" spans="1:6" x14ac:dyDescent="0.2">
      <c r="B38" s="34" t="s">
        <v>34</v>
      </c>
      <c r="E38" s="8">
        <f>E35/2</f>
        <v>0</v>
      </c>
    </row>
    <row r="39" spans="1:6" x14ac:dyDescent="0.2">
      <c r="B39" s="34" t="s">
        <v>35</v>
      </c>
      <c r="E39" s="17">
        <f>E35/3</f>
        <v>0</v>
      </c>
    </row>
    <row r="40" spans="1:6" x14ac:dyDescent="0.2">
      <c r="B40" s="34" t="s">
        <v>36</v>
      </c>
      <c r="E40" s="17">
        <f>E35/4</f>
        <v>0</v>
      </c>
    </row>
    <row r="41" spans="1:6" x14ac:dyDescent="0.2">
      <c r="B41" s="34" t="s">
        <v>37</v>
      </c>
      <c r="E41" s="17">
        <f>E35/5</f>
        <v>0</v>
      </c>
    </row>
    <row r="43" spans="1:6" x14ac:dyDescent="0.2">
      <c r="A43" s="60" t="s">
        <v>41</v>
      </c>
      <c r="B43" s="61"/>
      <c r="C43" s="61"/>
      <c r="D43" s="61"/>
      <c r="E43" s="61"/>
    </row>
    <row r="44" spans="1:6" x14ac:dyDescent="0.2">
      <c r="A44" s="61"/>
      <c r="B44" s="61"/>
      <c r="C44" s="61"/>
      <c r="D44" s="61"/>
      <c r="E44" s="61"/>
    </row>
    <row r="45" spans="1:6" x14ac:dyDescent="0.2">
      <c r="A45" s="61"/>
      <c r="B45" s="61"/>
      <c r="C45" s="61"/>
      <c r="D45" s="61"/>
      <c r="E45" s="61"/>
    </row>
    <row r="46" spans="1:6" x14ac:dyDescent="0.2">
      <c r="A46" s="61"/>
      <c r="B46" s="61"/>
      <c r="C46" s="61"/>
      <c r="D46" s="61"/>
      <c r="E46" s="61"/>
    </row>
    <row r="47" spans="1:6" x14ac:dyDescent="0.2">
      <c r="A47" s="61"/>
      <c r="B47" s="61"/>
      <c r="C47" s="61"/>
      <c r="D47" s="61"/>
      <c r="E47" s="61"/>
    </row>
    <row r="48" spans="1:6" x14ac:dyDescent="0.2">
      <c r="A48" s="61"/>
      <c r="B48" s="61"/>
      <c r="C48" s="61"/>
      <c r="D48" s="61"/>
      <c r="E48" s="61"/>
    </row>
  </sheetData>
  <sheetProtection algorithmName="SHA-512" hashValue="uSLQJA+kGuQT6FSwvhR9wBxfVQfZahmgWYCOiTolXNG5LEW74A8iMW62N9SKNqhrG8Hl1CoIePjkcTHkGzhafQ==" saltValue="FBhw0TGgYc2e9Wj8dDgybg==" spinCount="100000" sheet="1" selectLockedCells="1"/>
  <mergeCells count="18">
    <mergeCell ref="A12:B12"/>
    <mergeCell ref="A13:B13"/>
    <mergeCell ref="A14:B14"/>
    <mergeCell ref="A15:B15"/>
    <mergeCell ref="A16:B16"/>
    <mergeCell ref="A1:E1"/>
    <mergeCell ref="A43:E48"/>
    <mergeCell ref="A2:A6"/>
    <mergeCell ref="B2:C2"/>
    <mergeCell ref="B3:C3"/>
    <mergeCell ref="B4:C4"/>
    <mergeCell ref="B6:D6"/>
    <mergeCell ref="A20:A22"/>
    <mergeCell ref="A7:B7"/>
    <mergeCell ref="A8:B8"/>
    <mergeCell ref="A9:B9"/>
    <mergeCell ref="A10:B10"/>
    <mergeCell ref="A11:B11"/>
  </mergeCells>
  <pageMargins left="0.7" right="0.7"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2019-09-09T13:59:42Z</dcterms:created>
  <dcterms:modified xsi:type="dcterms:W3CDTF">2024-06-12T21:47:03Z</dcterms:modified>
</cp:coreProperties>
</file>