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FC21B363-1753-42C9-B926-163DFFE80660}" xr6:coauthVersionLast="47" xr6:coauthVersionMax="47" xr10:uidLastSave="{00000000-0000-0000-0000-000000000000}"/>
  <workbookProtection workbookAlgorithmName="SHA-512" workbookHashValue="g2zNG69K+Sjx0X95cv48o/PpRYy/+9Oro9iLcTqsLuGA+b+FWMDhdKS/ILY8aiaWZQIbJqdytT00sL/0juvZLw==" workbookSaltValue="WLng6uvuEJnlV6TnOQYagA==" workbookSpinCount="100000" lockStructure="1"/>
  <bookViews>
    <workbookView xWindow="30036" yWindow="516" windowWidth="23436" windowHeight="14832"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1" l="1"/>
  <c r="F22" i="1" s="1"/>
  <c r="E21" i="1"/>
  <c r="F21" i="1" s="1"/>
  <c r="E20" i="1"/>
  <c r="F20" i="1" s="1"/>
  <c r="E19" i="1"/>
  <c r="F19" i="1" s="1"/>
  <c r="F15" i="1"/>
  <c r="F14" i="1"/>
  <c r="F13" i="1"/>
  <c r="F11" i="1"/>
  <c r="F10" i="1"/>
  <c r="F9" i="1"/>
  <c r="F8" i="1"/>
  <c r="F32" i="1"/>
  <c r="F12" i="1"/>
  <c r="F16" i="1" l="1"/>
  <c r="F23" i="1" l="1"/>
  <c r="F34" i="1" s="1"/>
  <c r="F39" i="1" l="1"/>
  <c r="F38" i="1"/>
  <c r="F37" i="1"/>
  <c r="F40" i="1"/>
</calcChain>
</file>

<file path=xl/sharedStrings.xml><?xml version="1.0" encoding="utf-8"?>
<sst xmlns="http://schemas.openxmlformats.org/spreadsheetml/2006/main" count="53" uniqueCount="46">
  <si>
    <t>TULANE UNIVERSITY ACCOUNTS RECEIVABLE</t>
  </si>
  <si>
    <t>Installment Prepayment Plan Worksheet</t>
  </si>
  <si>
    <t>Calculated
Amount</t>
  </si>
  <si>
    <t xml:space="preserve">     TOTAL TUITION</t>
  </si>
  <si>
    <t>FEES (Mandatory)</t>
  </si>
  <si>
    <t>BS All Degrees &amp; 
Departments</t>
  </si>
  <si>
    <t xml:space="preserve">     TOTAL FEES</t>
  </si>
  <si>
    <t>Health Insurance</t>
  </si>
  <si>
    <t>Deductions</t>
  </si>
  <si>
    <t xml:space="preserve">     TOTAL DEDUCTIONS</t>
  </si>
  <si>
    <t xml:space="preserve">     TIPP Total</t>
  </si>
  <si>
    <t>Payment Options</t>
  </si>
  <si>
    <t>Rates are PER SEMESTER</t>
  </si>
  <si>
    <t>Academic Support Services Fee   (per Hour)</t>
  </si>
  <si>
    <t>ENTER: 
Credit Hours</t>
  </si>
  <si>
    <t>Enter:</t>
  </si>
  <si>
    <t xml:space="preserve"> --&gt;</t>
  </si>
  <si>
    <t>Other Credits (Do Not Include Stipends)</t>
  </si>
  <si>
    <t>Total of Grants and Scholarships per Term</t>
  </si>
  <si>
    <t>Loans (Received or Applied for) per Term</t>
  </si>
  <si>
    <t>2 month plan -  Monthly Payment Amount</t>
  </si>
  <si>
    <t>3 month plan -  Monthly Payment Amount</t>
  </si>
  <si>
    <t>4 month plan -  Monthly Payment Amount</t>
  </si>
  <si>
    <t>5 month plan -  Monthly Payment Amount</t>
  </si>
  <si>
    <t>** PLEASE PRINT COMPLETED WORKSHEET FOR YOUR RECORD.  THIS INFORMATION IS NOT STORED ONLINE. **</t>
  </si>
  <si>
    <r>
      <t>Health Insurance (</t>
    </r>
    <r>
      <rPr>
        <b/>
        <sz val="10"/>
        <color theme="1"/>
        <rFont val="Calibri"/>
        <family val="2"/>
        <scheme val="minor"/>
      </rPr>
      <t>Estimate</t>
    </r>
    <r>
      <rPr>
        <sz val="10"/>
        <color theme="1"/>
        <rFont val="Calibri"/>
        <family val="2"/>
        <scheme val="minor"/>
      </rPr>
      <t>)</t>
    </r>
  </si>
  <si>
    <t>Graduate Science &amp; Engineering - Fall 2024 &amp; Spring 2025</t>
  </si>
  <si>
    <t>Doctoral, River-Coastal Sci. &amp; Engineering</t>
  </si>
  <si>
    <t>Maximum</t>
  </si>
  <si>
    <t>not applicable</t>
  </si>
  <si>
    <t>Grad Certificate in River Science &amp; Engineering</t>
  </si>
  <si>
    <t>4+1 Masters, 5th Year, River-Coastal Science &amp; Engineering</t>
  </si>
  <si>
    <r>
      <t xml:space="preserve">Doctoral, </t>
    </r>
    <r>
      <rPr>
        <i/>
        <sz val="10"/>
        <color theme="1"/>
        <rFont val="Calibri"/>
        <family val="2"/>
        <scheme val="minor"/>
      </rPr>
      <t>except River-Coastal Sci. &amp; Engineering</t>
    </r>
  </si>
  <si>
    <r>
      <t xml:space="preserve">Tuition by Degree Program
</t>
    </r>
    <r>
      <rPr>
        <b/>
        <i/>
        <sz val="11"/>
        <color theme="1"/>
        <rFont val="Calibri"/>
        <family val="2"/>
        <scheme val="minor"/>
      </rPr>
      <t xml:space="preserve">Enter your total registered credit hours corresponding to your primary degree program </t>
    </r>
    <r>
      <rPr>
        <b/>
        <sz val="11"/>
        <color theme="1"/>
        <rFont val="Calibri"/>
        <family val="2"/>
        <scheme val="minor"/>
      </rPr>
      <t xml:space="preserve"> --&gt;</t>
    </r>
  </si>
  <si>
    <t>MS in Biomedical Engr., Cell &amp; Molecular Biology, Chemical &amp; Biomolecular Engr., Computational Science, Ecology &amp; Evolutionary Biology, or Neuroscience</t>
  </si>
  <si>
    <t>MS in Applied Statistics, Applied Math, Mathematics, Statistics, Material Science &amp; Engineerin, Earth &amp; Environmental Science</t>
  </si>
  <si>
    <t>Online MS in Computer Science</t>
  </si>
  <si>
    <t>Per Hour</t>
  </si>
  <si>
    <t>Part-time or Per Hour</t>
  </si>
  <si>
    <t>Full-time or Maximum</t>
  </si>
  <si>
    <t>Campus Health Fee (full-time only)</t>
  </si>
  <si>
    <t>Student Activity Fee ($80 &lt; 12 hours)</t>
  </si>
  <si>
    <t>Based upon Enrollment and Due Dates</t>
  </si>
  <si>
    <r>
      <t xml:space="preserve">4+1 Masters, 5th Year, </t>
    </r>
    <r>
      <rPr>
        <i/>
        <sz val="10"/>
        <color theme="1"/>
        <rFont val="Calibri"/>
        <family val="2"/>
        <scheme val="minor"/>
      </rPr>
      <t>except River-Coastal Science &amp; Eng.</t>
    </r>
  </si>
  <si>
    <t>Recreation Center Fee (full-time only)</t>
  </si>
  <si>
    <t>Payment may be made online by electronic check from a checking or savings account with no fee, or by credit card (a non-refundable 2.95%, minimum $3.00, service fee is added to credit card payments).
Please select the Payment Plans Tab and follow subsequent instructions. Should you have questions or need assistance, please contact Accounts Receivable at acctrec@tulane.edu or call (504) 865-5368.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</si>
</sst>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b/>
      <sz val="10"/>
      <color theme="1"/>
      <name val="Arial"/>
      <family val="2"/>
    </font>
    <font>
      <i/>
      <sz val="10"/>
      <color theme="1"/>
      <name val="Calibri"/>
      <family val="2"/>
      <scheme val="minor"/>
    </font>
    <font>
      <b/>
      <sz val="11"/>
      <color theme="1"/>
      <name val="Arial"/>
      <family val="2"/>
    </font>
    <font>
      <b/>
      <i/>
      <sz val="11"/>
      <color theme="1"/>
      <name val="Calibri"/>
      <family val="2"/>
      <scheme val="minor"/>
    </font>
    <font>
      <i/>
      <sz val="8"/>
      <color theme="1"/>
      <name val="Calibri"/>
      <family val="2"/>
      <scheme val="minor"/>
    </font>
    <font>
      <sz val="10"/>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59999389629810485"/>
        <bgColor indexed="64"/>
      </patternFill>
    </fill>
  </fills>
  <borders count="10">
    <border>
      <left/>
      <right/>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4">
    <xf numFmtId="0" fontId="0" fillId="0" borderId="0" xfId="0"/>
    <xf numFmtId="0" fontId="4" fillId="0" borderId="0" xfId="0" applyFont="1"/>
    <xf numFmtId="44" fontId="6" fillId="0" borderId="0" xfId="1" applyFont="1" applyAlignment="1" applyProtection="1">
      <alignment horizontal="center" wrapText="1"/>
    </xf>
    <xf numFmtId="0" fontId="6" fillId="0" borderId="0" xfId="0" applyFont="1" applyAlignment="1">
      <alignment horizontal="center"/>
    </xf>
    <xf numFmtId="0" fontId="6" fillId="0" borderId="0" xfId="0" applyFont="1"/>
    <xf numFmtId="44" fontId="4" fillId="0" borderId="0" xfId="1" applyFont="1" applyFill="1" applyProtection="1"/>
    <xf numFmtId="0" fontId="4" fillId="0" borderId="0" xfId="0" applyFont="1" applyAlignment="1" applyProtection="1">
      <alignment horizontal="center"/>
      <protection locked="0"/>
    </xf>
    <xf numFmtId="44" fontId="4" fillId="0" borderId="0" xfId="1" applyFont="1" applyAlignment="1" applyProtection="1">
      <alignment horizontal="center" wrapText="1"/>
    </xf>
    <xf numFmtId="44" fontId="6" fillId="0" borderId="0" xfId="1" applyFont="1" applyFill="1" applyBorder="1" applyProtection="1"/>
    <xf numFmtId="0" fontId="4" fillId="0" borderId="0" xfId="1" applyNumberFormat="1" applyFont="1" applyAlignment="1" applyProtection="1">
      <alignment horizontal="center"/>
    </xf>
    <xf numFmtId="44" fontId="4" fillId="0" borderId="0" xfId="1" applyFont="1" applyAlignment="1" applyProtection="1">
      <alignment horizontal="center"/>
    </xf>
    <xf numFmtId="44" fontId="4" fillId="0" borderId="0" xfId="1" applyFont="1" applyProtection="1">
      <protection locked="0"/>
    </xf>
    <xf numFmtId="0" fontId="8" fillId="0" borderId="0" xfId="0" applyFont="1"/>
    <xf numFmtId="44" fontId="6" fillId="2" borderId="0" xfId="1" applyFont="1" applyFill="1" applyProtection="1"/>
    <xf numFmtId="0" fontId="6" fillId="0" borderId="0" xfId="0" applyFont="1" applyAlignment="1" applyProtection="1">
      <alignment horizontal="center"/>
      <protection locked="0"/>
    </xf>
    <xf numFmtId="44" fontId="4" fillId="0" borderId="0" xfId="1" applyFont="1" applyProtection="1"/>
    <xf numFmtId="0" fontId="4" fillId="0" borderId="0" xfId="1" applyNumberFormat="1" applyFont="1" applyAlignment="1">
      <alignment horizontal="center"/>
    </xf>
    <xf numFmtId="0" fontId="6" fillId="2" borderId="0" xfId="1" applyNumberFormat="1" applyFont="1" applyFill="1" applyAlignment="1" applyProtection="1">
      <alignment horizontal="center"/>
    </xf>
    <xf numFmtId="44" fontId="4" fillId="2" borderId="0" xfId="1" applyFont="1" applyFill="1" applyProtection="1"/>
    <xf numFmtId="0" fontId="4" fillId="2" borderId="0" xfId="1" applyNumberFormat="1" applyFont="1" applyFill="1" applyAlignment="1" applyProtection="1">
      <alignment horizontal="center"/>
    </xf>
    <xf numFmtId="44" fontId="6" fillId="0" borderId="0" xfId="1" applyFont="1" applyFill="1" applyProtection="1"/>
    <xf numFmtId="0" fontId="6" fillId="0" borderId="0" xfId="1" applyNumberFormat="1" applyFont="1" applyFill="1" applyAlignment="1" applyProtection="1">
      <alignment horizontal="center"/>
    </xf>
    <xf numFmtId="44" fontId="2" fillId="2" borderId="0" xfId="1" applyFont="1" applyFill="1" applyProtection="1"/>
    <xf numFmtId="0" fontId="2" fillId="2" borderId="0" xfId="1" applyNumberFormat="1" applyFont="1" applyFill="1" applyAlignment="1" applyProtection="1">
      <alignment horizontal="center"/>
    </xf>
    <xf numFmtId="44" fontId="2" fillId="2" borderId="1" xfId="1" applyFont="1" applyFill="1" applyBorder="1" applyProtection="1"/>
    <xf numFmtId="44" fontId="2" fillId="0" borderId="0" xfId="0" applyNumberFormat="1" applyFont="1"/>
    <xf numFmtId="0" fontId="2" fillId="0" borderId="0" xfId="0" applyFont="1"/>
    <xf numFmtId="44" fontId="4" fillId="0" borderId="0" xfId="1" applyFont="1" applyBorder="1" applyProtection="1"/>
    <xf numFmtId="44" fontId="4" fillId="0" borderId="0" xfId="1" applyFont="1"/>
    <xf numFmtId="44" fontId="6" fillId="2" borderId="2" xfId="1" applyFont="1" applyFill="1" applyBorder="1" applyProtection="1"/>
    <xf numFmtId="44" fontId="6" fillId="0" borderId="0" xfId="1" applyFont="1" applyAlignment="1" applyProtection="1">
      <alignment horizontal="center" vertical="center" wrapText="1"/>
    </xf>
    <xf numFmtId="44" fontId="6" fillId="2" borderId="4" xfId="1" applyFont="1" applyFill="1" applyBorder="1" applyProtection="1">
      <protection locked="0"/>
    </xf>
    <xf numFmtId="44" fontId="4" fillId="0" borderId="3" xfId="1" applyFont="1" applyBorder="1" applyProtection="1">
      <protection locked="0"/>
    </xf>
    <xf numFmtId="44" fontId="4" fillId="0" borderId="4" xfId="1" applyFont="1" applyBorder="1" applyProtection="1">
      <protection locked="0"/>
    </xf>
    <xf numFmtId="44" fontId="6" fillId="2" borderId="6" xfId="1" applyFont="1" applyFill="1" applyBorder="1" applyProtection="1"/>
    <xf numFmtId="0" fontId="3" fillId="0" borderId="0" xfId="0" applyFont="1" applyAlignment="1">
      <alignment horizontal="center"/>
    </xf>
    <xf numFmtId="44" fontId="3" fillId="0" borderId="0" xfId="1" applyFont="1" applyAlignment="1" applyProtection="1"/>
    <xf numFmtId="0" fontId="2" fillId="0" borderId="0" xfId="0" applyFont="1" applyAlignment="1">
      <alignment horizontal="center"/>
    </xf>
    <xf numFmtId="44" fontId="2" fillId="0" borderId="0" xfId="1" applyFont="1" applyAlignment="1" applyProtection="1"/>
    <xf numFmtId="44" fontId="2" fillId="0" borderId="0" xfId="1" applyFont="1" applyAlignment="1" applyProtection="1">
      <alignment horizontal="center"/>
    </xf>
    <xf numFmtId="44" fontId="5" fillId="0" borderId="0" xfId="1" applyFont="1" applyAlignment="1" applyProtection="1"/>
    <xf numFmtId="0" fontId="7" fillId="2" borderId="0" xfId="0" applyFont="1" applyFill="1"/>
    <xf numFmtId="0" fontId="6" fillId="2" borderId="0" xfId="0" applyFont="1" applyFill="1"/>
    <xf numFmtId="0" fontId="7" fillId="0" borderId="0" xfId="0" applyFont="1"/>
    <xf numFmtId="0" fontId="6" fillId="2" borderId="0" xfId="0" applyFont="1" applyFill="1" applyAlignment="1">
      <alignment horizontal="center" vertical="center"/>
    </xf>
    <xf numFmtId="0" fontId="0" fillId="0" borderId="0" xfId="0" applyAlignment="1">
      <alignment horizontal="center" wrapText="1"/>
    </xf>
    <xf numFmtId="0" fontId="9" fillId="2" borderId="0" xfId="0" applyFont="1" applyFill="1"/>
    <xf numFmtId="0" fontId="2" fillId="2" borderId="0" xfId="0" applyFont="1" applyFill="1"/>
    <xf numFmtId="0" fontId="5" fillId="0" borderId="0" xfId="0" applyFont="1"/>
    <xf numFmtId="0" fontId="6"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6" fillId="3" borderId="0" xfId="0" applyFont="1" applyFill="1" applyAlignment="1">
      <alignment horizontal="center" vertical="center"/>
    </xf>
    <xf numFmtId="44" fontId="11" fillId="0" borderId="8" xfId="1" applyFont="1" applyBorder="1" applyAlignment="1" applyProtection="1">
      <alignment horizontal="center" vertical="center"/>
    </xf>
    <xf numFmtId="44" fontId="4" fillId="0" borderId="7" xfId="1" applyFont="1" applyBorder="1" applyAlignment="1" applyProtection="1">
      <alignment horizontal="center" vertical="center"/>
    </xf>
    <xf numFmtId="44" fontId="4" fillId="0" borderId="8" xfId="1" applyFont="1" applyBorder="1" applyAlignment="1" applyProtection="1">
      <alignment horizontal="center" vertical="center"/>
    </xf>
    <xf numFmtId="0" fontId="4" fillId="0" borderId="3" xfId="1" applyNumberFormat="1" applyFont="1" applyBorder="1" applyAlignment="1" applyProtection="1">
      <alignment horizontal="center" vertical="center"/>
      <protection locked="0"/>
    </xf>
    <xf numFmtId="44" fontId="4" fillId="0" borderId="9" xfId="1" applyFont="1" applyFill="1" applyBorder="1" applyAlignment="1" applyProtection="1">
      <alignment vertical="center"/>
    </xf>
    <xf numFmtId="0" fontId="4" fillId="0" borderId="7" xfId="0" applyFont="1" applyBorder="1" applyAlignment="1">
      <alignment horizontal="right" vertical="center"/>
    </xf>
    <xf numFmtId="0" fontId="4" fillId="0" borderId="7" xfId="0" applyFont="1" applyBorder="1" applyAlignment="1">
      <alignment horizontal="right" vertical="center" wrapText="1"/>
    </xf>
    <xf numFmtId="0" fontId="4" fillId="0" borderId="4" xfId="1" applyNumberFormat="1" applyFont="1" applyBorder="1" applyAlignment="1" applyProtection="1">
      <alignment horizontal="center" vertical="center"/>
      <protection locked="0"/>
    </xf>
    <xf numFmtId="0" fontId="4" fillId="0" borderId="0" xfId="0" applyFont="1" applyAlignment="1">
      <alignment horizontal="right"/>
    </xf>
    <xf numFmtId="44" fontId="11" fillId="0" borderId="0" xfId="1" applyFont="1" applyBorder="1" applyAlignment="1" applyProtection="1">
      <alignment horizontal="center" vertical="center"/>
    </xf>
    <xf numFmtId="44" fontId="6" fillId="4" borderId="5" xfId="1" applyFont="1" applyFill="1" applyBorder="1" applyAlignment="1" applyProtection="1">
      <alignment horizontal="center"/>
    </xf>
    <xf numFmtId="0" fontId="4" fillId="2" borderId="0" xfId="0" applyFont="1" applyFill="1" applyAlignment="1">
      <alignment horizontal="right"/>
    </xf>
    <xf numFmtId="0" fontId="5" fillId="0" borderId="0" xfId="0" applyFont="1" applyAlignment="1"/>
    <xf numFmtId="0" fontId="12" fillId="0" borderId="0" xfId="0" applyFont="1" applyAlignment="1">
      <alignment horizontal="center"/>
    </xf>
    <xf numFmtId="0" fontId="12" fillId="0" borderId="0" xfId="1" applyNumberFormat="1" applyFont="1" applyAlignment="1" applyProtection="1">
      <alignment horizontal="center"/>
    </xf>
    <xf numFmtId="0" fontId="4" fillId="0" borderId="0" xfId="0" applyFont="1" applyAlignment="1">
      <alignment horizontal="left" vertical="top"/>
    </xf>
    <xf numFmtId="0" fontId="4" fillId="0" borderId="0" xfId="0" applyFont="1" applyAlignment="1">
      <alignment horizontal="left" vertical="top" wrapText="1"/>
    </xf>
    <xf numFmtId="0" fontId="6" fillId="4" borderId="5" xfId="1" applyNumberFormat="1"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251461</xdr:colOff>
      <xdr:row>1</xdr:row>
      <xdr:rowOff>28575</xdr:rowOff>
    </xdr:from>
    <xdr:to>
      <xdr:col>0</xdr:col>
      <xdr:colOff>841535</xdr:colOff>
      <xdr:row>6</xdr:row>
      <xdr:rowOff>37148</xdr:rowOff>
    </xdr:to>
    <xdr:pic>
      <xdr:nvPicPr>
        <xdr:cNvPr id="3" name="Picture 2" descr="Z:\TouchNet Project\Payment Plan Project\TU Shield.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1" y="241935"/>
          <a:ext cx="590074" cy="84677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
  <sheetViews>
    <sheetView tabSelected="1" workbookViewId="0">
      <selection activeCell="E8" sqref="E8"/>
    </sheetView>
  </sheetViews>
  <sheetFormatPr defaultColWidth="9.109375" defaultRowHeight="13.8" x14ac:dyDescent="0.3"/>
  <cols>
    <col min="1" max="1" width="15.88671875" style="1" customWidth="1"/>
    <col min="2" max="2" width="34.33203125" style="1" customWidth="1"/>
    <col min="3" max="4" width="11" style="28" bestFit="1" customWidth="1"/>
    <col min="5" max="5" width="6.5546875" style="16" bestFit="1" customWidth="1"/>
    <col min="6" max="6" width="11.44140625" style="11" bestFit="1" customWidth="1"/>
    <col min="7" max="7" width="11.5546875" style="1" bestFit="1" customWidth="1"/>
    <col min="8" max="8" width="11" style="1" bestFit="1" customWidth="1"/>
    <col min="9" max="16384" width="9.109375" style="1"/>
  </cols>
  <sheetData>
    <row r="1" spans="1:8" ht="17.25" customHeight="1" x14ac:dyDescent="0.3">
      <c r="A1" s="55" t="s">
        <v>24</v>
      </c>
      <c r="B1" s="55"/>
      <c r="C1" s="55"/>
      <c r="D1" s="55"/>
      <c r="E1" s="55"/>
      <c r="F1" s="55"/>
    </row>
    <row r="2" spans="1:8" ht="15.6" x14ac:dyDescent="0.3">
      <c r="A2" s="50"/>
      <c r="B2" s="50" t="s">
        <v>0</v>
      </c>
      <c r="C2" s="50"/>
      <c r="D2" s="50"/>
      <c r="E2" s="35"/>
      <c r="F2" s="36"/>
    </row>
    <row r="3" spans="1:8" ht="15" customHeight="1" x14ac:dyDescent="0.3">
      <c r="A3" s="50"/>
      <c r="B3" s="51" t="s">
        <v>1</v>
      </c>
      <c r="C3" s="51"/>
      <c r="D3" s="51"/>
      <c r="E3" s="37"/>
      <c r="F3" s="38"/>
    </row>
    <row r="4" spans="1:8" ht="15" customHeight="1" x14ac:dyDescent="0.3">
      <c r="A4" s="50"/>
      <c r="B4" s="51" t="s">
        <v>26</v>
      </c>
      <c r="C4" s="51"/>
      <c r="D4" s="51"/>
      <c r="E4" s="37"/>
      <c r="F4" s="38"/>
    </row>
    <row r="5" spans="1:8" ht="6" customHeight="1" x14ac:dyDescent="0.3">
      <c r="A5" s="50"/>
      <c r="B5" s="37"/>
      <c r="C5" s="37"/>
      <c r="D5" s="37"/>
      <c r="E5" s="37"/>
      <c r="F5" s="39"/>
    </row>
    <row r="6" spans="1:8" ht="14.4" thickBot="1" x14ac:dyDescent="0.35">
      <c r="A6" s="50"/>
      <c r="B6" s="52" t="s">
        <v>12</v>
      </c>
      <c r="C6" s="52"/>
      <c r="D6" s="52"/>
      <c r="E6" s="68"/>
      <c r="F6" s="40"/>
    </row>
    <row r="7" spans="1:8" s="3" customFormat="1" ht="45.6" customHeight="1" x14ac:dyDescent="0.3">
      <c r="A7" s="54" t="s">
        <v>33</v>
      </c>
      <c r="B7" s="54"/>
      <c r="C7" s="30" t="s">
        <v>37</v>
      </c>
      <c r="D7" s="30" t="s">
        <v>28</v>
      </c>
      <c r="E7" s="73" t="s">
        <v>14</v>
      </c>
      <c r="F7" s="30" t="s">
        <v>2</v>
      </c>
    </row>
    <row r="8" spans="1:8" x14ac:dyDescent="0.3">
      <c r="A8" s="61" t="s">
        <v>32</v>
      </c>
      <c r="B8" s="61"/>
      <c r="C8" s="57">
        <v>3612</v>
      </c>
      <c r="D8" s="58">
        <v>32502</v>
      </c>
      <c r="E8" s="59">
        <v>0</v>
      </c>
      <c r="F8" s="60">
        <f>IF(E8&lt;9,C8*E8,D8)</f>
        <v>0</v>
      </c>
      <c r="G8" s="6"/>
      <c r="H8" s="7"/>
    </row>
    <row r="9" spans="1:8" x14ac:dyDescent="0.3">
      <c r="A9" s="61" t="s">
        <v>27</v>
      </c>
      <c r="B9" s="61"/>
      <c r="C9" s="57">
        <v>1034</v>
      </c>
      <c r="D9" s="56" t="s">
        <v>29</v>
      </c>
      <c r="E9" s="59">
        <v>0</v>
      </c>
      <c r="F9" s="60">
        <f>E9*C9</f>
        <v>0</v>
      </c>
      <c r="G9" s="6"/>
      <c r="H9" s="7"/>
    </row>
    <row r="10" spans="1:8" x14ac:dyDescent="0.3">
      <c r="A10" s="61" t="s">
        <v>30</v>
      </c>
      <c r="B10" s="61"/>
      <c r="C10" s="57">
        <v>1005</v>
      </c>
      <c r="D10" s="56" t="s">
        <v>29</v>
      </c>
      <c r="E10" s="59">
        <v>0</v>
      </c>
      <c r="F10" s="60">
        <f>E10*C10</f>
        <v>0</v>
      </c>
      <c r="G10" s="6"/>
      <c r="H10" s="7"/>
    </row>
    <row r="11" spans="1:8" x14ac:dyDescent="0.3">
      <c r="A11" s="61" t="s">
        <v>43</v>
      </c>
      <c r="B11" s="61"/>
      <c r="C11" s="57">
        <v>2027</v>
      </c>
      <c r="D11" s="58">
        <v>18243</v>
      </c>
      <c r="E11" s="59">
        <v>0</v>
      </c>
      <c r="F11" s="60">
        <f>IF(E11&lt;9,C11*E11,D11)</f>
        <v>0</v>
      </c>
      <c r="G11" s="6"/>
      <c r="H11" s="7"/>
    </row>
    <row r="12" spans="1:8" x14ac:dyDescent="0.3">
      <c r="A12" s="61" t="s">
        <v>31</v>
      </c>
      <c r="B12" s="61"/>
      <c r="C12" s="57">
        <v>1034</v>
      </c>
      <c r="D12" s="56" t="s">
        <v>29</v>
      </c>
      <c r="E12" s="59">
        <v>0</v>
      </c>
      <c r="F12" s="60">
        <f>C12*E12</f>
        <v>0</v>
      </c>
      <c r="G12" s="6"/>
      <c r="H12" s="7"/>
    </row>
    <row r="13" spans="1:8" ht="39.6" customHeight="1" x14ac:dyDescent="0.3">
      <c r="A13" s="62" t="s">
        <v>34</v>
      </c>
      <c r="B13" s="62"/>
      <c r="C13" s="57">
        <v>2027</v>
      </c>
      <c r="D13" s="58">
        <v>18243</v>
      </c>
      <c r="E13" s="59">
        <v>0</v>
      </c>
      <c r="F13" s="60">
        <f>IF(E13&lt;9,C13*E13,D13)</f>
        <v>0</v>
      </c>
      <c r="G13" s="6"/>
      <c r="H13" s="7"/>
    </row>
    <row r="14" spans="1:8" ht="33" customHeight="1" x14ac:dyDescent="0.3">
      <c r="A14" s="62" t="s">
        <v>35</v>
      </c>
      <c r="B14" s="62"/>
      <c r="C14" s="57">
        <v>2027</v>
      </c>
      <c r="D14" s="56" t="s">
        <v>29</v>
      </c>
      <c r="E14" s="59">
        <v>0</v>
      </c>
      <c r="F14" s="60">
        <f>E14*C14</f>
        <v>0</v>
      </c>
      <c r="G14" s="6"/>
      <c r="H14" s="7"/>
    </row>
    <row r="15" spans="1:8" ht="14.4" thickBot="1" x14ac:dyDescent="0.35">
      <c r="A15" s="61" t="s">
        <v>36</v>
      </c>
      <c r="B15" s="61"/>
      <c r="C15" s="57">
        <v>2027</v>
      </c>
      <c r="D15" s="56" t="s">
        <v>29</v>
      </c>
      <c r="E15" s="63">
        <v>0</v>
      </c>
      <c r="F15" s="60">
        <f>E15*C15</f>
        <v>0</v>
      </c>
      <c r="G15" s="6"/>
      <c r="H15" s="7"/>
    </row>
    <row r="16" spans="1:8" s="4" customFormat="1" x14ac:dyDescent="0.3">
      <c r="A16" s="41"/>
      <c r="B16" s="42" t="s">
        <v>3</v>
      </c>
      <c r="C16" s="13"/>
      <c r="D16" s="13"/>
      <c r="E16" s="17"/>
      <c r="F16" s="34">
        <f>SUM(F8:F15)</f>
        <v>0</v>
      </c>
    </row>
    <row r="17" spans="1:10" s="4" customFormat="1" ht="6.75" customHeight="1" x14ac:dyDescent="0.3">
      <c r="A17" s="43"/>
      <c r="C17" s="20"/>
      <c r="D17" s="20"/>
      <c r="E17" s="21"/>
      <c r="F17" s="8"/>
    </row>
    <row r="18" spans="1:10" ht="27.6" x14ac:dyDescent="0.3">
      <c r="A18" s="44" t="s">
        <v>4</v>
      </c>
      <c r="C18" s="30" t="s">
        <v>38</v>
      </c>
      <c r="D18" s="30" t="s">
        <v>39</v>
      </c>
      <c r="E18" s="9"/>
      <c r="F18" s="5"/>
      <c r="G18" s="6"/>
      <c r="H18" s="7"/>
    </row>
    <row r="19" spans="1:10" ht="25.5" customHeight="1" x14ac:dyDescent="0.3">
      <c r="A19" s="53" t="s">
        <v>5</v>
      </c>
      <c r="B19" s="64" t="s">
        <v>13</v>
      </c>
      <c r="C19" s="10">
        <v>44.5</v>
      </c>
      <c r="D19" s="10">
        <v>400</v>
      </c>
      <c r="E19" s="69">
        <f>SUM(E8:E15)</f>
        <v>0</v>
      </c>
      <c r="F19" s="5">
        <f>IF(E19&lt;9,C19*E19,D19)</f>
        <v>0</v>
      </c>
      <c r="G19" s="11"/>
    </row>
    <row r="20" spans="1:10" s="12" customFormat="1" ht="12.75" customHeight="1" x14ac:dyDescent="0.3">
      <c r="A20" s="53"/>
      <c r="B20" s="64" t="s">
        <v>41</v>
      </c>
      <c r="C20" s="10">
        <v>80</v>
      </c>
      <c r="D20" s="10">
        <v>120</v>
      </c>
      <c r="E20" s="70">
        <f>SUM($E$8,$E$9,$E$11,$E$12,$E$13,$E$14)</f>
        <v>0</v>
      </c>
      <c r="F20" s="5">
        <f>IF(E20&gt;0,IF(E20&lt;9,C20,D20),0)</f>
        <v>0</v>
      </c>
      <c r="G20" s="11"/>
      <c r="H20" s="1"/>
      <c r="I20" s="1"/>
      <c r="J20" s="1"/>
    </row>
    <row r="21" spans="1:10" ht="12.75" customHeight="1" x14ac:dyDescent="0.3">
      <c r="A21" s="53"/>
      <c r="B21" s="64" t="s">
        <v>40</v>
      </c>
      <c r="C21" s="65" t="s">
        <v>29</v>
      </c>
      <c r="D21" s="10">
        <v>396</v>
      </c>
      <c r="E21" s="70">
        <f>SUM($E$8,$E$9,$E$11,$E$12,$E$13,$E$14)</f>
        <v>0</v>
      </c>
      <c r="F21" s="5">
        <f>IF(E21&gt;8.99,D21,0)</f>
        <v>0</v>
      </c>
      <c r="G21" s="6"/>
      <c r="H21" s="7"/>
    </row>
    <row r="22" spans="1:10" s="12" customFormat="1" ht="12.75" customHeight="1" x14ac:dyDescent="0.3">
      <c r="A22" s="45"/>
      <c r="B22" s="64" t="s">
        <v>44</v>
      </c>
      <c r="C22" s="65" t="s">
        <v>29</v>
      </c>
      <c r="D22" s="10">
        <v>237</v>
      </c>
      <c r="E22" s="70">
        <f>SUM($E$8,$E$9,$E$11,$E$12,$E$13,$E$14)</f>
        <v>0</v>
      </c>
      <c r="F22" s="5">
        <f>IF(E22&gt;8.99,D22,0)</f>
        <v>0</v>
      </c>
      <c r="G22" s="11"/>
      <c r="H22" s="1"/>
      <c r="I22" s="1"/>
      <c r="J22" s="1"/>
    </row>
    <row r="23" spans="1:10" s="4" customFormat="1" x14ac:dyDescent="0.3">
      <c r="A23" s="42"/>
      <c r="B23" s="42" t="s">
        <v>6</v>
      </c>
      <c r="C23" s="13"/>
      <c r="D23" s="13"/>
      <c r="E23" s="17"/>
      <c r="F23" s="29">
        <f>SUM(F19:F22)</f>
        <v>0</v>
      </c>
      <c r="G23" s="14"/>
      <c r="H23" s="2"/>
    </row>
    <row r="24" spans="1:10" ht="14.4" thickBot="1" x14ac:dyDescent="0.35">
      <c r="A24" s="4"/>
      <c r="C24" s="15"/>
      <c r="D24" s="15"/>
      <c r="E24" s="9"/>
      <c r="F24" s="5"/>
      <c r="G24" s="6"/>
      <c r="H24" s="7"/>
    </row>
    <row r="25" spans="1:10" s="4" customFormat="1" ht="14.4" x14ac:dyDescent="0.3">
      <c r="A25"/>
      <c r="B25"/>
      <c r="C25"/>
      <c r="D25"/>
      <c r="E25"/>
      <c r="F25" s="66" t="s">
        <v>15</v>
      </c>
    </row>
    <row r="26" spans="1:10" ht="14.4" thickBot="1" x14ac:dyDescent="0.35">
      <c r="A26" s="41" t="s">
        <v>7</v>
      </c>
      <c r="B26" s="67" t="s">
        <v>25</v>
      </c>
      <c r="C26" s="18">
        <v>1651</v>
      </c>
      <c r="D26" s="18"/>
      <c r="E26" s="19" t="s">
        <v>16</v>
      </c>
      <c r="F26" s="31">
        <v>0</v>
      </c>
    </row>
    <row r="27" spans="1:10" ht="14.4" thickBot="1" x14ac:dyDescent="0.35">
      <c r="A27" s="43"/>
      <c r="C27" s="15"/>
      <c r="D27" s="15"/>
      <c r="E27" s="9"/>
      <c r="F27" s="15"/>
    </row>
    <row r="28" spans="1:10" s="4" customFormat="1" x14ac:dyDescent="0.3">
      <c r="A28" s="43"/>
      <c r="C28" s="20"/>
      <c r="D28" s="20"/>
      <c r="E28" s="21"/>
      <c r="F28" s="66" t="s">
        <v>15</v>
      </c>
    </row>
    <row r="29" spans="1:10" x14ac:dyDescent="0.3">
      <c r="A29" s="41" t="s">
        <v>8</v>
      </c>
      <c r="B29" s="64" t="s">
        <v>18</v>
      </c>
      <c r="C29" s="15"/>
      <c r="D29" s="15"/>
      <c r="E29" s="9"/>
      <c r="F29" s="32">
        <v>0</v>
      </c>
    </row>
    <row r="30" spans="1:10" x14ac:dyDescent="0.3">
      <c r="A30" s="43"/>
      <c r="B30" s="64" t="s">
        <v>19</v>
      </c>
      <c r="C30" s="15"/>
      <c r="D30" s="15"/>
      <c r="E30" s="9"/>
      <c r="F30" s="32">
        <v>0</v>
      </c>
    </row>
    <row r="31" spans="1:10" ht="14.4" thickBot="1" x14ac:dyDescent="0.35">
      <c r="A31" s="43"/>
      <c r="B31" s="64" t="s">
        <v>17</v>
      </c>
      <c r="C31" s="15"/>
      <c r="D31" s="15"/>
      <c r="E31" s="9"/>
      <c r="F31" s="33">
        <v>0</v>
      </c>
    </row>
    <row r="32" spans="1:10" s="4" customFormat="1" x14ac:dyDescent="0.3">
      <c r="A32" s="42"/>
      <c r="B32" s="42" t="s">
        <v>9</v>
      </c>
      <c r="C32" s="13"/>
      <c r="D32" s="13"/>
      <c r="E32" s="17"/>
      <c r="F32" s="34">
        <f>SUM(F29:F31)</f>
        <v>0</v>
      </c>
    </row>
    <row r="33" spans="1:7" x14ac:dyDescent="0.3">
      <c r="A33" s="43"/>
      <c r="C33" s="15"/>
      <c r="D33" s="15"/>
      <c r="E33" s="9"/>
      <c r="F33" s="15"/>
    </row>
    <row r="34" spans="1:7" s="26" customFormat="1" ht="15" thickBot="1" x14ac:dyDescent="0.35">
      <c r="A34" s="46"/>
      <c r="B34" s="47" t="s">
        <v>10</v>
      </c>
      <c r="C34" s="22"/>
      <c r="D34" s="22"/>
      <c r="E34" s="23"/>
      <c r="F34" s="24">
        <f>F16+F23+F26-F32</f>
        <v>0</v>
      </c>
      <c r="G34" s="25"/>
    </row>
    <row r="35" spans="1:7" x14ac:dyDescent="0.3">
      <c r="C35" s="15"/>
      <c r="D35" s="15"/>
      <c r="E35" s="9"/>
      <c r="F35" s="15"/>
    </row>
    <row r="36" spans="1:7" x14ac:dyDescent="0.3">
      <c r="A36" s="41" t="s">
        <v>11</v>
      </c>
      <c r="B36" s="48" t="s">
        <v>42</v>
      </c>
      <c r="C36" s="15"/>
      <c r="D36" s="15"/>
      <c r="E36" s="9"/>
      <c r="F36" s="15"/>
    </row>
    <row r="37" spans="1:7" x14ac:dyDescent="0.3">
      <c r="B37" s="64" t="s">
        <v>20</v>
      </c>
      <c r="C37" s="15"/>
      <c r="D37" s="15"/>
      <c r="E37" s="9"/>
      <c r="F37" s="15">
        <f>F34/2</f>
        <v>0</v>
      </c>
    </row>
    <row r="38" spans="1:7" x14ac:dyDescent="0.3">
      <c r="B38" s="64" t="s">
        <v>21</v>
      </c>
      <c r="C38" s="15"/>
      <c r="D38" s="15"/>
      <c r="E38" s="9"/>
      <c r="F38" s="27">
        <f>F34/3</f>
        <v>0</v>
      </c>
    </row>
    <row r="39" spans="1:7" x14ac:dyDescent="0.3">
      <c r="B39" s="64" t="s">
        <v>22</v>
      </c>
      <c r="C39" s="15"/>
      <c r="D39" s="15"/>
      <c r="E39" s="9"/>
      <c r="F39" s="27">
        <f>F34/4</f>
        <v>0</v>
      </c>
    </row>
    <row r="40" spans="1:7" x14ac:dyDescent="0.3">
      <c r="B40" s="64" t="s">
        <v>23</v>
      </c>
      <c r="C40" s="15"/>
      <c r="D40" s="15"/>
      <c r="E40" s="9"/>
      <c r="F40" s="27">
        <f>F34/5</f>
        <v>0</v>
      </c>
    </row>
    <row r="41" spans="1:7" x14ac:dyDescent="0.3">
      <c r="A41" s="72" t="s">
        <v>45</v>
      </c>
      <c r="B41" s="71"/>
      <c r="C41" s="71"/>
      <c r="D41" s="71"/>
      <c r="E41" s="71"/>
      <c r="F41" s="71"/>
    </row>
    <row r="42" spans="1:7" x14ac:dyDescent="0.3">
      <c r="A42" s="71"/>
      <c r="B42" s="71"/>
      <c r="C42" s="71"/>
      <c r="D42" s="71"/>
      <c r="E42" s="71"/>
      <c r="F42" s="71"/>
    </row>
    <row r="43" spans="1:7" x14ac:dyDescent="0.3">
      <c r="A43" s="71"/>
      <c r="B43" s="71"/>
      <c r="C43" s="71"/>
      <c r="D43" s="71"/>
      <c r="E43" s="71"/>
      <c r="F43" s="71"/>
    </row>
    <row r="44" spans="1:7" x14ac:dyDescent="0.3">
      <c r="A44" s="71"/>
      <c r="B44" s="71"/>
      <c r="C44" s="71"/>
      <c r="D44" s="71"/>
      <c r="E44" s="71"/>
      <c r="F44" s="71"/>
    </row>
    <row r="45" spans="1:7" x14ac:dyDescent="0.3">
      <c r="C45" s="15"/>
      <c r="D45" s="15"/>
      <c r="E45" s="9"/>
    </row>
    <row r="46" spans="1:7" x14ac:dyDescent="0.3">
      <c r="C46" s="15"/>
      <c r="D46" s="15"/>
      <c r="E46" s="9"/>
    </row>
    <row r="47" spans="1:7" x14ac:dyDescent="0.3">
      <c r="C47" s="15"/>
      <c r="D47" s="15"/>
      <c r="E47" s="9"/>
    </row>
    <row r="48" spans="1:7" x14ac:dyDescent="0.3">
      <c r="C48" s="15"/>
      <c r="D48" s="15"/>
      <c r="E48" s="9"/>
    </row>
    <row r="49" spans="1:6" x14ac:dyDescent="0.3">
      <c r="A49" s="49"/>
      <c r="B49" s="49"/>
      <c r="C49" s="49"/>
      <c r="D49" s="49"/>
      <c r="E49" s="49"/>
      <c r="F49" s="49"/>
    </row>
  </sheetData>
  <sheetProtection algorithmName="SHA-512" hashValue="F6oiPYeoX6hhFIDjTrKC7ns2+Keu5rDU3oaApTcLawP7Ge8Ya8r6WVH7JiYe0cMZ/yT9dxsMeQH5fV/KvArXFw==" saltValue="bMcFnhew1htBfQTu/LcWVQ==" spinCount="100000" sheet="1" selectLockedCells="1"/>
  <mergeCells count="18">
    <mergeCell ref="A41:F44"/>
    <mergeCell ref="A1:F1"/>
    <mergeCell ref="B2:D2"/>
    <mergeCell ref="B3:D3"/>
    <mergeCell ref="B4:D4"/>
    <mergeCell ref="B6:D6"/>
    <mergeCell ref="A49:F49"/>
    <mergeCell ref="A2:A6"/>
    <mergeCell ref="A19:A21"/>
    <mergeCell ref="A7:B7"/>
    <mergeCell ref="A8:B8"/>
    <mergeCell ref="A9:B9"/>
    <mergeCell ref="A10:B10"/>
    <mergeCell ref="A11:B11"/>
    <mergeCell ref="A12:B12"/>
    <mergeCell ref="A13:B13"/>
    <mergeCell ref="A14:B14"/>
    <mergeCell ref="A15:B15"/>
  </mergeCells>
  <pageMargins left="0.7" right="0.7"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2019-09-09T13:59:42Z</dcterms:created>
  <dcterms:modified xsi:type="dcterms:W3CDTF">2024-04-26T21:28:58Z</dcterms:modified>
</cp:coreProperties>
</file>